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9360" tabRatio="874" firstSheet="15" activeTab="20"/>
  </bookViews>
  <sheets>
    <sheet name="区级一般公共预算收入决算表" sheetId="1" r:id="rId1"/>
    <sheet name="区级一般公共预算支出决算表" sheetId="2" r:id="rId2"/>
    <sheet name="区级一般公共预算支出决算明细表" sheetId="3" r:id="rId3"/>
    <sheet name="区级一般公共预算支出结余、结转情况表" sheetId="4" r:id="rId4"/>
    <sheet name="区级一般公共预算收支决算平衡表" sheetId="5" r:id="rId5"/>
    <sheet name="区级一般公共预算基本支出表(按经济分类)" sheetId="6" r:id="rId6"/>
    <sheet name="市对区一般公共预算税收返还和转移支付决算表" sheetId="7" r:id="rId7"/>
    <sheet name="区级部门“三公”经费支出决算表" sheetId="8" r:id="rId8"/>
    <sheet name="政府一般债务限额和余额情况表" sheetId="9" r:id="rId9"/>
    <sheet name="区级政府性基金收入决算表" sheetId="10" r:id="rId10"/>
    <sheet name="区级政府性基金支出决算表" sheetId="11" r:id="rId11"/>
    <sheet name="区级政府性基金支出决算明细表" sheetId="12" r:id="rId12"/>
    <sheet name="区级政府性基金收支决算平衡表" sheetId="13" r:id="rId13"/>
    <sheet name="市对区政府性基金转移支付决算表" sheetId="14" r:id="rId14"/>
    <sheet name="政府专项债务限额和余额情况表" sheetId="15" r:id="rId15"/>
    <sheet name="区级国有资本经营收入决算表" sheetId="16" r:id="rId16"/>
    <sheet name="区级国有资本经营支出决算表" sheetId="17" r:id="rId17"/>
    <sheet name="区级国有资本经营预算转移支付决算表" sheetId="18" r:id="rId18"/>
    <sheet name="区级社会保险基金收入决算表" sheetId="19" r:id="rId19"/>
    <sheet name="区级社会保险基金支出决算表" sheetId="20" r:id="rId20"/>
    <sheet name="区级社会保险基金收支结余情况表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#N/A</definedName>
    <definedName name="\d" localSheetId="7">#REF!</definedName>
    <definedName name="\d" localSheetId="15">#REF!</definedName>
    <definedName name="\d" localSheetId="18">#REF!</definedName>
    <definedName name="\d" localSheetId="4">#REF!</definedName>
    <definedName name="\d" localSheetId="3">#REF!</definedName>
    <definedName name="\d" localSheetId="1">#REF!</definedName>
    <definedName name="\d" localSheetId="8">#REF!</definedName>
    <definedName name="\d" localSheetId="14">#REF!</definedName>
    <definedName name="\d">#REF!</definedName>
    <definedName name="\P" localSheetId="7">#REF!</definedName>
    <definedName name="\P" localSheetId="3">#REF!</definedName>
    <definedName name="\P" localSheetId="1">#REF!</definedName>
    <definedName name="\P" localSheetId="8">#REF!</definedName>
    <definedName name="\P" localSheetId="14">#REF!</definedName>
    <definedName name="\P">#REF!</definedName>
    <definedName name="\q" localSheetId="3">'[1]国家'!#REF!</definedName>
    <definedName name="\q" localSheetId="1">'[1]国家'!#REF!</definedName>
    <definedName name="\q">'[1]国家'!#REF!</definedName>
    <definedName name="\r">#N/A</definedName>
    <definedName name="\x" localSheetId="7">#REF!</definedName>
    <definedName name="\x" localSheetId="15">#REF!</definedName>
    <definedName name="\x" localSheetId="18">#REF!</definedName>
    <definedName name="\x" localSheetId="4">#REF!</definedName>
    <definedName name="\x" localSheetId="3">#REF!</definedName>
    <definedName name="\x" localSheetId="1">#REF!</definedName>
    <definedName name="\x" localSheetId="8">#REF!</definedName>
    <definedName name="\x" localSheetId="14">#REF!</definedName>
    <definedName name="\x">#REF!</definedName>
    <definedName name="\z">#N/A</definedName>
    <definedName name="_Fill" localSheetId="7" hidden="1">#REF!</definedName>
    <definedName name="_Fill" localSheetId="8" hidden="1">#REF!</definedName>
    <definedName name="_Fill" localSheetId="14" hidden="1">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14" hidden="1">#REF!</definedName>
    <definedName name="_Key1" hidden="1">#REF!</definedName>
    <definedName name="_Order1" hidden="1">255</definedName>
    <definedName name="_Order2" hidden="1">255</definedName>
    <definedName name="_Sort" localSheetId="7" hidden="1">#REF!</definedName>
    <definedName name="_Sort" localSheetId="8" hidden="1">#REF!</definedName>
    <definedName name="_Sort" localSheetId="14" hidden="1">#REF!</definedName>
    <definedName name="_Sort" hidden="1">#REF!</definedName>
    <definedName name="A">#N/A</definedName>
    <definedName name="aa" localSheetId="7">#REF!</definedName>
    <definedName name="aa" localSheetId="3">#REF!</definedName>
    <definedName name="aa" localSheetId="1">#REF!</definedName>
    <definedName name="aa" localSheetId="8">#REF!</definedName>
    <definedName name="aa" localSheetId="14">#REF!</definedName>
    <definedName name="aa">#REF!</definedName>
    <definedName name="aaa" localSheetId="3">'[2]中央'!#REF!</definedName>
    <definedName name="aaa" localSheetId="1">'[2]中央'!#REF!</definedName>
    <definedName name="aaa">'[2]中央'!#REF!</definedName>
    <definedName name="aaaagfdsafsd">#N/A</definedName>
    <definedName name="ABC" localSheetId="7">#REF!</definedName>
    <definedName name="ABC" localSheetId="3">#REF!</definedName>
    <definedName name="ABC" localSheetId="1">#REF!</definedName>
    <definedName name="ABC" localSheetId="8">#REF!</definedName>
    <definedName name="ABC" localSheetId="14">#REF!</definedName>
    <definedName name="ABC">#REF!</definedName>
    <definedName name="ABD" localSheetId="7">#REF!</definedName>
    <definedName name="ABD" localSheetId="3">#REF!</definedName>
    <definedName name="ABD" localSheetId="1">#REF!</definedName>
    <definedName name="ABD" localSheetId="8">#REF!</definedName>
    <definedName name="ABD" localSheetId="14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 localSheetId="7">#REF!</definedName>
    <definedName name="county" localSheetId="8">#REF!</definedName>
    <definedName name="county" localSheetId="14">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7">#REF!</definedName>
    <definedName name="data" localSheetId="8">#REF!</definedName>
    <definedName name="data" localSheetId="14">#REF!</definedName>
    <definedName name="data">#REF!</definedName>
    <definedName name="database2" localSheetId="7">#REF!</definedName>
    <definedName name="database2" localSheetId="8">#REF!</definedName>
    <definedName name="database2" localSheetId="14">#REF!</definedName>
    <definedName name="database2">#REF!</definedName>
    <definedName name="database3" localSheetId="7">#REF!</definedName>
    <definedName name="database3" localSheetId="8">#REF!</definedName>
    <definedName name="database3" localSheetId="14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'[3]P1012001'!$A$6:$E$117</definedName>
    <definedName name="gxxe20032">'[3]P1012001'!$A$6:$E$117</definedName>
    <definedName name="hhh" localSheetId="7">'[4]Mp-team 1'!#REF!</definedName>
    <definedName name="hhh" localSheetId="3">'[4]Mp-team 1'!#REF!</definedName>
    <definedName name="hhh" localSheetId="1">'[4]Mp-team 1'!#REF!</definedName>
    <definedName name="hhh" localSheetId="8">'[4]Mp-team 1'!#REF!</definedName>
    <definedName name="hhh" localSheetId="14">'[4]Mp-team 1'!#REF!</definedName>
    <definedName name="hhh">'[4]Mp-team 1'!#REF!</definedName>
    <definedName name="hhhh" localSheetId="7">#REF!</definedName>
    <definedName name="hhhh" localSheetId="8">#REF!</definedName>
    <definedName name="hhhh" localSheetId="14">#REF!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 localSheetId="7">#REF!</definedName>
    <definedName name="kkkk" localSheetId="8">#REF!</definedName>
    <definedName name="kkkk" localSheetId="14">#REF!</definedName>
    <definedName name="kkkk">#REF!</definedName>
    <definedName name="_xlnm.Print_Area" hidden="1">#N/A</definedName>
    <definedName name="Print_Area_MI" localSheetId="7">#REF!</definedName>
    <definedName name="Print_Area_MI" localSheetId="8">#REF!</definedName>
    <definedName name="Print_Area_MI" localSheetId="14">#REF!</definedName>
    <definedName name="Print_Area_MI">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啊">#REF!</definedName>
    <definedName name="安徽" localSheetId="7">#REF!</definedName>
    <definedName name="安徽" localSheetId="3">#REF!</definedName>
    <definedName name="安徽" localSheetId="1">#REF!</definedName>
    <definedName name="安徽" localSheetId="8">#REF!</definedName>
    <definedName name="安徽" localSheetId="14">#REF!</definedName>
    <definedName name="安徽">#REF!</definedName>
    <definedName name="北京" localSheetId="7">#REF!</definedName>
    <definedName name="北京" localSheetId="8">#REF!</definedName>
    <definedName name="北京" localSheetId="14">#REF!</definedName>
    <definedName name="北京">#REF!</definedName>
    <definedName name="财政供养" localSheetId="7">#REF!</definedName>
    <definedName name="财政供养" localSheetId="3">#REF!</definedName>
    <definedName name="财政供养" localSheetId="1">#REF!</definedName>
    <definedName name="财政供养" localSheetId="8">#REF!</definedName>
    <definedName name="财政供养" localSheetId="14">#REF!</definedName>
    <definedName name="财政供养">#REF!</definedName>
    <definedName name="处室" localSheetId="7">#REF!</definedName>
    <definedName name="处室" localSheetId="3">#REF!</definedName>
    <definedName name="处室" localSheetId="1">#REF!</definedName>
    <definedName name="处室" localSheetId="8">#REF!</definedName>
    <definedName name="处室" localSheetId="14">#REF!</definedName>
    <definedName name="处室">#REF!</definedName>
    <definedName name="大多数">'[5]XL4Poppy'!$A$15</definedName>
    <definedName name="大连" localSheetId="7">#REF!</definedName>
    <definedName name="大连" localSheetId="3">#REF!</definedName>
    <definedName name="大连" localSheetId="1">#REF!</definedName>
    <definedName name="大连" localSheetId="8">#REF!</definedName>
    <definedName name="大连" localSheetId="14">#REF!</definedName>
    <definedName name="大连">#REF!</definedName>
    <definedName name="的">#REF!</definedName>
    <definedName name="第三批">#N/A</definedName>
    <definedName name="福建" localSheetId="7">#REF!</definedName>
    <definedName name="福建" localSheetId="3">#REF!</definedName>
    <definedName name="福建" localSheetId="1">#REF!</definedName>
    <definedName name="福建" localSheetId="8">#REF!</definedName>
    <definedName name="福建" localSheetId="14">#REF!</definedName>
    <definedName name="福建">#REF!</definedName>
    <definedName name="福建地区" localSheetId="7">#REF!</definedName>
    <definedName name="福建地区" localSheetId="8">#REF!</definedName>
    <definedName name="福建地区" localSheetId="14">#REF!</definedName>
    <definedName name="福建地区">#REF!</definedName>
    <definedName name="附表" localSheetId="7">#REF!</definedName>
    <definedName name="附表" localSheetId="15">#REF!</definedName>
    <definedName name="附表" localSheetId="18">#REF!</definedName>
    <definedName name="附表" localSheetId="4">#REF!</definedName>
    <definedName name="附表" localSheetId="3">#REF!</definedName>
    <definedName name="附表" localSheetId="1">#REF!</definedName>
    <definedName name="附表" localSheetId="8">#REF!</definedName>
    <definedName name="附表" localSheetId="14">#REF!</definedName>
    <definedName name="附表">#REF!</definedName>
    <definedName name="广东" localSheetId="7">#REF!</definedName>
    <definedName name="广东" localSheetId="3">#REF!</definedName>
    <definedName name="广东" localSheetId="1">#REF!</definedName>
    <definedName name="广东" localSheetId="8">#REF!</definedName>
    <definedName name="广东" localSheetId="14">#REF!</definedName>
    <definedName name="广东">#REF!</definedName>
    <definedName name="广东地区" localSheetId="7">#REF!</definedName>
    <definedName name="广东地区" localSheetId="8">#REF!</definedName>
    <definedName name="广东地区" localSheetId="14">#REF!</definedName>
    <definedName name="广东地区">#REF!</definedName>
    <definedName name="广西" localSheetId="7">#REF!</definedName>
    <definedName name="广西" localSheetId="3">#REF!</definedName>
    <definedName name="广西" localSheetId="1">#REF!</definedName>
    <definedName name="广西" localSheetId="8">#REF!</definedName>
    <definedName name="广西" localSheetId="14">#REF!</definedName>
    <definedName name="广西">#REF!</definedName>
    <definedName name="贵州" localSheetId="7">#REF!</definedName>
    <definedName name="贵州" localSheetId="3">#REF!</definedName>
    <definedName name="贵州" localSheetId="1">#REF!</definedName>
    <definedName name="贵州" localSheetId="8">#REF!</definedName>
    <definedName name="贵州" localSheetId="14">#REF!</definedName>
    <definedName name="贵州">#REF!</definedName>
    <definedName name="还有" localSheetId="7">#REF!</definedName>
    <definedName name="还有" localSheetId="3">#REF!</definedName>
    <definedName name="还有" localSheetId="1">#REF!</definedName>
    <definedName name="还有" localSheetId="8">#REF!</definedName>
    <definedName name="还有" localSheetId="14">#REF!</definedName>
    <definedName name="还有">#REF!</definedName>
    <definedName name="海南" localSheetId="7">#REF!</definedName>
    <definedName name="海南" localSheetId="3">#REF!</definedName>
    <definedName name="海南" localSheetId="1">#REF!</definedName>
    <definedName name="海南" localSheetId="8">#REF!</definedName>
    <definedName name="海南" localSheetId="14">#REF!</definedName>
    <definedName name="海南">#REF!</definedName>
    <definedName name="河北" localSheetId="7">#REF!</definedName>
    <definedName name="河北" localSheetId="3">#REF!</definedName>
    <definedName name="河北" localSheetId="1">#REF!</definedName>
    <definedName name="河北" localSheetId="8">#REF!</definedName>
    <definedName name="河北" localSheetId="14">#REF!</definedName>
    <definedName name="河北">#REF!</definedName>
    <definedName name="河南" localSheetId="7">#REF!</definedName>
    <definedName name="河南" localSheetId="3">#REF!</definedName>
    <definedName name="河南" localSheetId="1">#REF!</definedName>
    <definedName name="河南" localSheetId="8">#REF!</definedName>
    <definedName name="河南" localSheetId="14">#REF!</definedName>
    <definedName name="河南">#REF!</definedName>
    <definedName name="黑龙江" localSheetId="7">#REF!</definedName>
    <definedName name="黑龙江" localSheetId="3">#REF!</definedName>
    <definedName name="黑龙江" localSheetId="1">#REF!</definedName>
    <definedName name="黑龙江" localSheetId="8">#REF!</definedName>
    <definedName name="黑龙江" localSheetId="14">#REF!</definedName>
    <definedName name="黑龙江">#REF!</definedName>
    <definedName name="湖北" localSheetId="7">#REF!</definedName>
    <definedName name="湖北" localSheetId="3">#REF!</definedName>
    <definedName name="湖北" localSheetId="1">#REF!</definedName>
    <definedName name="湖北" localSheetId="8">#REF!</definedName>
    <definedName name="湖北" localSheetId="14">#REF!</definedName>
    <definedName name="湖北">#REF!</definedName>
    <definedName name="湖南" localSheetId="7">#REF!</definedName>
    <definedName name="湖南" localSheetId="3">#REF!</definedName>
    <definedName name="湖南" localSheetId="1">#REF!</definedName>
    <definedName name="湖南" localSheetId="8">#REF!</definedName>
    <definedName name="湖南" localSheetId="14">#REF!</definedName>
    <definedName name="湖南">#REF!</definedName>
    <definedName name="汇率" localSheetId="7">#REF!</definedName>
    <definedName name="汇率" localSheetId="8">#REF!</definedName>
    <definedName name="汇率" localSheetId="14">#REF!</definedName>
    <definedName name="汇率">#REF!</definedName>
    <definedName name="基金处室" localSheetId="7">#REF!</definedName>
    <definedName name="基金处室" localSheetId="3">#REF!</definedName>
    <definedName name="基金处室" localSheetId="1">#REF!</definedName>
    <definedName name="基金处室" localSheetId="8">#REF!</definedName>
    <definedName name="基金处室" localSheetId="14">#REF!</definedName>
    <definedName name="基金处室">#REF!</definedName>
    <definedName name="基金金额" localSheetId="7">#REF!</definedName>
    <definedName name="基金金额" localSheetId="3">#REF!</definedName>
    <definedName name="基金金额" localSheetId="1">#REF!</definedName>
    <definedName name="基金金额" localSheetId="8">#REF!</definedName>
    <definedName name="基金金额" localSheetId="14">#REF!</definedName>
    <definedName name="基金金额">#REF!</definedName>
    <definedName name="基金科目" localSheetId="7">#REF!</definedName>
    <definedName name="基金科目" localSheetId="3">#REF!</definedName>
    <definedName name="基金科目" localSheetId="1">#REF!</definedName>
    <definedName name="基金科目" localSheetId="8">#REF!</definedName>
    <definedName name="基金科目" localSheetId="14">#REF!</definedName>
    <definedName name="基金科目">#REF!</definedName>
    <definedName name="基金类型" localSheetId="7">#REF!</definedName>
    <definedName name="基金类型" localSheetId="3">#REF!</definedName>
    <definedName name="基金类型" localSheetId="1">#REF!</definedName>
    <definedName name="基金类型" localSheetId="8">#REF!</definedName>
    <definedName name="基金类型" localSheetId="14">#REF!</definedName>
    <definedName name="基金类型">#REF!</definedName>
    <definedName name="吉林" localSheetId="7">#REF!</definedName>
    <definedName name="吉林" localSheetId="3">#REF!</definedName>
    <definedName name="吉林" localSheetId="1">#REF!</definedName>
    <definedName name="吉林" localSheetId="8">#REF!</definedName>
    <definedName name="吉林" localSheetId="14">#REF!</definedName>
    <definedName name="吉林">#REF!</definedName>
    <definedName name="江苏" localSheetId="7">#REF!</definedName>
    <definedName name="江苏" localSheetId="3">#REF!</definedName>
    <definedName name="江苏" localSheetId="1">#REF!</definedName>
    <definedName name="江苏" localSheetId="8">#REF!</definedName>
    <definedName name="江苏" localSheetId="14">#REF!</definedName>
    <definedName name="江苏">#REF!</definedName>
    <definedName name="江西" localSheetId="7">#REF!</definedName>
    <definedName name="江西" localSheetId="3">#REF!</definedName>
    <definedName name="江西" localSheetId="1">#REF!</definedName>
    <definedName name="江西" localSheetId="8">#REF!</definedName>
    <definedName name="江西" localSheetId="14">#REF!</definedName>
    <definedName name="江西">#REF!</definedName>
    <definedName name="金额" localSheetId="7">#REF!</definedName>
    <definedName name="金额" localSheetId="3">#REF!</definedName>
    <definedName name="金额" localSheetId="1">#REF!</definedName>
    <definedName name="金额" localSheetId="8">#REF!</definedName>
    <definedName name="金额" localSheetId="14">#REF!</definedName>
    <definedName name="金额">#REF!</definedName>
    <definedName name="科目" localSheetId="7">#REF!</definedName>
    <definedName name="科目" localSheetId="3">#REF!</definedName>
    <definedName name="科目" localSheetId="1">#REF!</definedName>
    <definedName name="科目" localSheetId="8">#REF!</definedName>
    <definedName name="科目" localSheetId="14">#REF!</definedName>
    <definedName name="科目">#REF!</definedName>
    <definedName name="类型" localSheetId="7">#REF!</definedName>
    <definedName name="类型" localSheetId="3">#REF!</definedName>
    <definedName name="类型" localSheetId="1">#REF!</definedName>
    <definedName name="类型" localSheetId="8">#REF!</definedName>
    <definedName name="类型" localSheetId="14">#REF!</definedName>
    <definedName name="类型">#REF!</definedName>
    <definedName name="辽宁" localSheetId="7">#REF!</definedName>
    <definedName name="辽宁" localSheetId="3">#REF!</definedName>
    <definedName name="辽宁" localSheetId="1">#REF!</definedName>
    <definedName name="辽宁" localSheetId="8">#REF!</definedName>
    <definedName name="辽宁" localSheetId="14">#REF!</definedName>
    <definedName name="辽宁">#REF!</definedName>
    <definedName name="辽宁地区" localSheetId="7">#REF!</definedName>
    <definedName name="辽宁地区" localSheetId="8">#REF!</definedName>
    <definedName name="辽宁地区" localSheetId="14">#REF!</definedName>
    <definedName name="辽宁地区">#REF!</definedName>
    <definedName name="内蒙" localSheetId="7">#REF!</definedName>
    <definedName name="内蒙" localSheetId="3">#REF!</definedName>
    <definedName name="内蒙" localSheetId="1">#REF!</definedName>
    <definedName name="内蒙" localSheetId="8">#REF!</definedName>
    <definedName name="内蒙" localSheetId="14">#REF!</definedName>
    <definedName name="内蒙">#REF!</definedName>
    <definedName name="宁波" localSheetId="7">#REF!</definedName>
    <definedName name="宁波" localSheetId="3">#REF!</definedName>
    <definedName name="宁波" localSheetId="1">#REF!</definedName>
    <definedName name="宁波" localSheetId="8">#REF!</definedName>
    <definedName name="宁波" localSheetId="14">#REF!</definedName>
    <definedName name="宁波">#REF!</definedName>
    <definedName name="宁夏" localSheetId="7">#REF!</definedName>
    <definedName name="宁夏" localSheetId="3">#REF!</definedName>
    <definedName name="宁夏" localSheetId="1">#REF!</definedName>
    <definedName name="宁夏" localSheetId="8">#REF!</definedName>
    <definedName name="宁夏" localSheetId="14">#REF!</definedName>
    <definedName name="宁夏">#REF!</definedName>
    <definedName name="平衡" localSheetId="3">#REF!</definedName>
    <definedName name="平衡" localSheetId="1">#REF!</definedName>
    <definedName name="平衡">#REF!</definedName>
    <definedName name="青岛" localSheetId="7">#REF!</definedName>
    <definedName name="青岛" localSheetId="3">#REF!</definedName>
    <definedName name="青岛" localSheetId="1">#REF!</definedName>
    <definedName name="青岛" localSheetId="8">#REF!</definedName>
    <definedName name="青岛" localSheetId="14">#REF!</definedName>
    <definedName name="青岛">#REF!</definedName>
    <definedName name="青海" localSheetId="7">#REF!</definedName>
    <definedName name="青海" localSheetId="3">#REF!</definedName>
    <definedName name="青海" localSheetId="1">#REF!</definedName>
    <definedName name="青海" localSheetId="8">#REF!</definedName>
    <definedName name="青海" localSheetId="14">#REF!</definedName>
    <definedName name="青海">#REF!</definedName>
    <definedName name="全额差额比例" localSheetId="7">'[6]C01-1'!#REF!</definedName>
    <definedName name="全额差额比例" localSheetId="3">'[6]C01-1'!#REF!</definedName>
    <definedName name="全额差额比例" localSheetId="1">'[6]C01-1'!#REF!</definedName>
    <definedName name="全额差额比例" localSheetId="8">'[6]C01-1'!#REF!</definedName>
    <definedName name="全额差额比例" localSheetId="14">'[6]C01-1'!#REF!</definedName>
    <definedName name="全额差额比例">'[6]C01-1'!#REF!</definedName>
    <definedName name="全国收入累计">#N/A</definedName>
    <definedName name="厦门" localSheetId="7">#REF!</definedName>
    <definedName name="厦门" localSheetId="3">#REF!</definedName>
    <definedName name="厦门" localSheetId="1">#REF!</definedName>
    <definedName name="厦门" localSheetId="8">#REF!</definedName>
    <definedName name="厦门" localSheetId="14">#REF!</definedName>
    <definedName name="厦门">#REF!</definedName>
    <definedName name="山东" localSheetId="7">#REF!</definedName>
    <definedName name="山东" localSheetId="3">#REF!</definedName>
    <definedName name="山东" localSheetId="1">#REF!</definedName>
    <definedName name="山东" localSheetId="8">#REF!</definedName>
    <definedName name="山东" localSheetId="14">#REF!</definedName>
    <definedName name="山东">#REF!</definedName>
    <definedName name="山东地区" localSheetId="7">#REF!</definedName>
    <definedName name="山东地区" localSheetId="8">#REF!</definedName>
    <definedName name="山东地区" localSheetId="14">#REF!</definedName>
    <definedName name="山东地区">#REF!</definedName>
    <definedName name="山西" localSheetId="7">#REF!</definedName>
    <definedName name="山西" localSheetId="3">#REF!</definedName>
    <definedName name="山西" localSheetId="1">#REF!</definedName>
    <definedName name="山西" localSheetId="8">#REF!</definedName>
    <definedName name="山西" localSheetId="14">#REF!</definedName>
    <definedName name="山西">#REF!</definedName>
    <definedName name="陕西" localSheetId="7">#REF!</definedName>
    <definedName name="陕西" localSheetId="3">#REF!</definedName>
    <definedName name="陕西" localSheetId="1">#REF!</definedName>
    <definedName name="陕西" localSheetId="8">#REF!</definedName>
    <definedName name="陕西" localSheetId="14">#REF!</definedName>
    <definedName name="陕西">#REF!</definedName>
    <definedName name="上海" localSheetId="7">#REF!</definedName>
    <definedName name="上海" localSheetId="3">#REF!</definedName>
    <definedName name="上海" localSheetId="1">#REF!</definedName>
    <definedName name="上海" localSheetId="8">#REF!</definedName>
    <definedName name="上海" localSheetId="14">#REF!</definedName>
    <definedName name="上海">#REF!</definedName>
    <definedName name="深圳" localSheetId="7">#REF!</definedName>
    <definedName name="深圳" localSheetId="3">#REF!</definedName>
    <definedName name="深圳" localSheetId="1">#REF!</definedName>
    <definedName name="深圳" localSheetId="8">#REF!</definedName>
    <definedName name="深圳" localSheetId="14">#REF!</definedName>
    <definedName name="深圳">#REF!</definedName>
    <definedName name="生产列1" localSheetId="7">#REF!</definedName>
    <definedName name="生产列1" localSheetId="8">#REF!</definedName>
    <definedName name="生产列1" localSheetId="14">#REF!</definedName>
    <definedName name="生产列1">#REF!</definedName>
    <definedName name="生产列11" localSheetId="7">#REF!</definedName>
    <definedName name="生产列11" localSheetId="8">#REF!</definedName>
    <definedName name="生产列11" localSheetId="14">#REF!</definedName>
    <definedName name="生产列11">#REF!</definedName>
    <definedName name="生产列15" localSheetId="7">#REF!</definedName>
    <definedName name="生产列15" localSheetId="8">#REF!</definedName>
    <definedName name="生产列15" localSheetId="14">#REF!</definedName>
    <definedName name="生产列15">#REF!</definedName>
    <definedName name="生产列16" localSheetId="7">#REF!</definedName>
    <definedName name="生产列16" localSheetId="8">#REF!</definedName>
    <definedName name="生产列16" localSheetId="14">#REF!</definedName>
    <definedName name="生产列16">#REF!</definedName>
    <definedName name="生产列17" localSheetId="7">#REF!</definedName>
    <definedName name="生产列17" localSheetId="8">#REF!</definedName>
    <definedName name="生产列17" localSheetId="14">#REF!</definedName>
    <definedName name="生产列17">#REF!</definedName>
    <definedName name="生产列19" localSheetId="7">#REF!</definedName>
    <definedName name="生产列19" localSheetId="8">#REF!</definedName>
    <definedName name="生产列19" localSheetId="14">#REF!</definedName>
    <definedName name="生产列19">#REF!</definedName>
    <definedName name="生产列2" localSheetId="7">#REF!</definedName>
    <definedName name="生产列2" localSheetId="8">#REF!</definedName>
    <definedName name="生产列2" localSheetId="14">#REF!</definedName>
    <definedName name="生产列2">#REF!</definedName>
    <definedName name="生产列20" localSheetId="7">#REF!</definedName>
    <definedName name="生产列20" localSheetId="8">#REF!</definedName>
    <definedName name="生产列20" localSheetId="14">#REF!</definedName>
    <definedName name="生产列20">#REF!</definedName>
    <definedName name="生产列3" localSheetId="7">#REF!</definedName>
    <definedName name="生产列3" localSheetId="8">#REF!</definedName>
    <definedName name="生产列3" localSheetId="14">#REF!</definedName>
    <definedName name="生产列3">#REF!</definedName>
    <definedName name="生产列4" localSheetId="7">#REF!</definedName>
    <definedName name="生产列4" localSheetId="8">#REF!</definedName>
    <definedName name="生产列4" localSheetId="14">#REF!</definedName>
    <definedName name="生产列4">#REF!</definedName>
    <definedName name="生产列5" localSheetId="7">#REF!</definedName>
    <definedName name="生产列5" localSheetId="8">#REF!</definedName>
    <definedName name="生产列5" localSheetId="14">#REF!</definedName>
    <definedName name="生产列5">#REF!</definedName>
    <definedName name="生产列6" localSheetId="7">#REF!</definedName>
    <definedName name="生产列6" localSheetId="8">#REF!</definedName>
    <definedName name="生产列6" localSheetId="14">#REF!</definedName>
    <definedName name="生产列6">#REF!</definedName>
    <definedName name="生产列7" localSheetId="7">#REF!</definedName>
    <definedName name="生产列7" localSheetId="8">#REF!</definedName>
    <definedName name="生产列7" localSheetId="14">#REF!</definedName>
    <definedName name="生产列7">#REF!</definedName>
    <definedName name="生产列8" localSheetId="7">#REF!</definedName>
    <definedName name="生产列8" localSheetId="8">#REF!</definedName>
    <definedName name="生产列8" localSheetId="14">#REF!</definedName>
    <definedName name="生产列8">#REF!</definedName>
    <definedName name="生产列9" localSheetId="7">#REF!</definedName>
    <definedName name="生产列9" localSheetId="8">#REF!</definedName>
    <definedName name="生产列9" localSheetId="14">#REF!</definedName>
    <definedName name="生产列9">#REF!</definedName>
    <definedName name="生产期" localSheetId="7">#REF!</definedName>
    <definedName name="生产期" localSheetId="8">#REF!</definedName>
    <definedName name="生产期" localSheetId="14">#REF!</definedName>
    <definedName name="生产期">#REF!</definedName>
    <definedName name="生产期1" localSheetId="7">#REF!</definedName>
    <definedName name="生产期1" localSheetId="8">#REF!</definedName>
    <definedName name="生产期1" localSheetId="14">#REF!</definedName>
    <definedName name="生产期1">#REF!</definedName>
    <definedName name="生产期11" localSheetId="7">#REF!</definedName>
    <definedName name="生产期11" localSheetId="8">#REF!</definedName>
    <definedName name="生产期11" localSheetId="14">#REF!</definedName>
    <definedName name="生产期11">#REF!</definedName>
    <definedName name="生产期123" localSheetId="7">#REF!</definedName>
    <definedName name="生产期123" localSheetId="8">#REF!</definedName>
    <definedName name="生产期123" localSheetId="14">#REF!</definedName>
    <definedName name="生产期123">#REF!</definedName>
    <definedName name="生产期15" localSheetId="7">#REF!</definedName>
    <definedName name="生产期15" localSheetId="8">#REF!</definedName>
    <definedName name="生产期15" localSheetId="14">#REF!</definedName>
    <definedName name="生产期15">#REF!</definedName>
    <definedName name="生产期16" localSheetId="7">#REF!</definedName>
    <definedName name="生产期16" localSheetId="8">#REF!</definedName>
    <definedName name="生产期16" localSheetId="14">#REF!</definedName>
    <definedName name="生产期16">#REF!</definedName>
    <definedName name="生产期17" localSheetId="7">#REF!</definedName>
    <definedName name="生产期17" localSheetId="8">#REF!</definedName>
    <definedName name="生产期17" localSheetId="14">#REF!</definedName>
    <definedName name="生产期17">#REF!</definedName>
    <definedName name="生产期19" localSheetId="7">#REF!</definedName>
    <definedName name="生产期19" localSheetId="8">#REF!</definedName>
    <definedName name="生产期19" localSheetId="14">#REF!</definedName>
    <definedName name="生产期19">#REF!</definedName>
    <definedName name="生产期2" localSheetId="7">#REF!</definedName>
    <definedName name="生产期2" localSheetId="8">#REF!</definedName>
    <definedName name="生产期2" localSheetId="14">#REF!</definedName>
    <definedName name="生产期2">#REF!</definedName>
    <definedName name="生产期20" localSheetId="7">#REF!</definedName>
    <definedName name="生产期20" localSheetId="8">#REF!</definedName>
    <definedName name="生产期20" localSheetId="14">#REF!</definedName>
    <definedName name="生产期20">#REF!</definedName>
    <definedName name="生产期3" localSheetId="7">#REF!</definedName>
    <definedName name="生产期3" localSheetId="8">#REF!</definedName>
    <definedName name="生产期3" localSheetId="14">#REF!</definedName>
    <definedName name="生产期3">#REF!</definedName>
    <definedName name="生产期4" localSheetId="7">#REF!</definedName>
    <definedName name="生产期4" localSheetId="8">#REF!</definedName>
    <definedName name="生产期4" localSheetId="14">#REF!</definedName>
    <definedName name="生产期4">#REF!</definedName>
    <definedName name="生产期5" localSheetId="7">#REF!</definedName>
    <definedName name="生产期5" localSheetId="3">#REF!</definedName>
    <definedName name="生产期5" localSheetId="1">#REF!</definedName>
    <definedName name="生产期5" localSheetId="8">#REF!</definedName>
    <definedName name="生产期5" localSheetId="14">#REF!</definedName>
    <definedName name="生产期5">#REF!</definedName>
    <definedName name="生产期6" localSheetId="7">#REF!</definedName>
    <definedName name="生产期6" localSheetId="8">#REF!</definedName>
    <definedName name="生产期6" localSheetId="14">#REF!</definedName>
    <definedName name="生产期6">#REF!</definedName>
    <definedName name="生产期7" localSheetId="7">#REF!</definedName>
    <definedName name="生产期7" localSheetId="8">#REF!</definedName>
    <definedName name="生产期7" localSheetId="14">#REF!</definedName>
    <definedName name="生产期7">#REF!</definedName>
    <definedName name="生产期8" localSheetId="7">#REF!</definedName>
    <definedName name="生产期8" localSheetId="8">#REF!</definedName>
    <definedName name="生产期8" localSheetId="14">#REF!</definedName>
    <definedName name="生产期8">#REF!</definedName>
    <definedName name="生产期9" localSheetId="7">#REF!</definedName>
    <definedName name="生产期9" localSheetId="8">#REF!</definedName>
    <definedName name="生产期9" localSheetId="14">#REF!</definedName>
    <definedName name="生产期9">#REF!</definedName>
    <definedName name="省级">#N/A</definedName>
    <definedName name="四川" localSheetId="7">#REF!</definedName>
    <definedName name="四川" localSheetId="3">#REF!</definedName>
    <definedName name="四川" localSheetId="1">#REF!</definedName>
    <definedName name="四川" localSheetId="8">#REF!</definedName>
    <definedName name="四川" localSheetId="14">#REF!</definedName>
    <definedName name="四川">#REF!</definedName>
    <definedName name="四季度" localSheetId="7">'[7]C01-1'!#REF!</definedName>
    <definedName name="四季度" localSheetId="3">'[7]C01-1'!#REF!</definedName>
    <definedName name="四季度" localSheetId="1">'[7]C01-1'!#REF!</definedName>
    <definedName name="四季度" localSheetId="8">'[7]C01-1'!#REF!</definedName>
    <definedName name="四季度" localSheetId="14">'[7]C01-1'!#REF!</definedName>
    <definedName name="四季度">'[7]C01-1'!#REF!</definedName>
    <definedName name="天津" localSheetId="7">#REF!</definedName>
    <definedName name="天津" localSheetId="8">#REF!</definedName>
    <definedName name="天津" localSheetId="14">#REF!</definedName>
    <definedName name="天津">#REF!</definedName>
    <definedName name="王分成上解测算">#N/A</definedName>
    <definedName name="位次d" localSheetId="7">'[8]四月份月报'!#REF!</definedName>
    <definedName name="位次d" localSheetId="3">'[8]四月份月报'!#REF!</definedName>
    <definedName name="位次d" localSheetId="1">'[8]四月份月报'!#REF!</definedName>
    <definedName name="位次d" localSheetId="8">'[8]四月份月报'!#REF!</definedName>
    <definedName name="位次d" localSheetId="14">'[8]四月份月报'!#REF!</definedName>
    <definedName name="位次d">'[8]四月份月报'!#REF!</definedName>
    <definedName name="西藏" localSheetId="7">#REF!</definedName>
    <definedName name="西藏" localSheetId="3">#REF!</definedName>
    <definedName name="西藏" localSheetId="1">#REF!</definedName>
    <definedName name="西藏" localSheetId="8">#REF!</definedName>
    <definedName name="西藏" localSheetId="14">#REF!</definedName>
    <definedName name="西藏">#REF!</definedName>
    <definedName name="新疆" localSheetId="7">#REF!</definedName>
    <definedName name="新疆" localSheetId="3">#REF!</definedName>
    <definedName name="新疆" localSheetId="1">#REF!</definedName>
    <definedName name="新疆" localSheetId="8">#REF!</definedName>
    <definedName name="新疆" localSheetId="14">#REF!</definedName>
    <definedName name="新疆">#REF!</definedName>
    <definedName name="性别" localSheetId="8">'[9]基础编码'!$H$2:$H$3</definedName>
    <definedName name="性别" localSheetId="14">'[9]基础编码'!$H$2:$H$3</definedName>
    <definedName name="性别">'[10]基础编码'!$H$2:$H$3</definedName>
    <definedName name="学历" localSheetId="8">'[9]基础编码'!$S$2:$S$9</definedName>
    <definedName name="学历" localSheetId="14">'[9]基础编码'!$S$2:$S$9</definedName>
    <definedName name="学历">'[10]基础编码'!$S$2:$S$9</definedName>
    <definedName name="云南" localSheetId="7">#REF!</definedName>
    <definedName name="云南" localSheetId="3">#REF!</definedName>
    <definedName name="云南" localSheetId="1">#REF!</definedName>
    <definedName name="云南" localSheetId="8">#REF!</definedName>
    <definedName name="云南" localSheetId="14">#REF!</definedName>
    <definedName name="云南">#REF!</definedName>
    <definedName name="浙江" localSheetId="7">#REF!</definedName>
    <definedName name="浙江" localSheetId="3">#REF!</definedName>
    <definedName name="浙江" localSheetId="1">#REF!</definedName>
    <definedName name="浙江" localSheetId="8">#REF!</definedName>
    <definedName name="浙江" localSheetId="14">#REF!</definedName>
    <definedName name="浙江">#REF!</definedName>
    <definedName name="浙江地区" localSheetId="7">#REF!</definedName>
    <definedName name="浙江地区" localSheetId="8">#REF!</definedName>
    <definedName name="浙江地区" localSheetId="14">#REF!</definedName>
    <definedName name="浙江地区">#REF!</definedName>
    <definedName name="支出">'[11]P1012001'!$A$6:$E$117</definedName>
    <definedName name="重庆" localSheetId="7">#REF!</definedName>
    <definedName name="重庆" localSheetId="3">#REF!</definedName>
    <definedName name="重庆" localSheetId="1">#REF!</definedName>
    <definedName name="重庆" localSheetId="8">#REF!</definedName>
    <definedName name="重庆" localSheetId="14">#REF!</definedName>
    <definedName name="重庆">#REF!</definedName>
    <definedName name="전" localSheetId="7">#REF!</definedName>
    <definedName name="전" localSheetId="3">#REF!</definedName>
    <definedName name="전" localSheetId="1">#REF!</definedName>
    <definedName name="전" localSheetId="8">#REF!</definedName>
    <definedName name="전" localSheetId="14">#REF!</definedName>
    <definedName name="전">#REF!</definedName>
    <definedName name="주택사업본부" localSheetId="7">#REF!</definedName>
    <definedName name="주택사업본부" localSheetId="3">#REF!</definedName>
    <definedName name="주택사업본부" localSheetId="1">#REF!</definedName>
    <definedName name="주택사업본부" localSheetId="8">#REF!</definedName>
    <definedName name="주택사업본부" localSheetId="14">#REF!</definedName>
    <definedName name="주택사업본부">#REF!</definedName>
    <definedName name="철구사업본부" localSheetId="7">#REF!</definedName>
    <definedName name="철구사업본부" localSheetId="3">#REF!</definedName>
    <definedName name="철구사업본부" localSheetId="1">#REF!</definedName>
    <definedName name="철구사업본부" localSheetId="8">#REF!</definedName>
    <definedName name="철구사업본부" localSheetId="14">#REF!</definedName>
    <definedName name="철구사업본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<sst xmlns="http://schemas.openxmlformats.org/spreadsheetml/2006/main" count="2487" uniqueCount="1736">
  <si>
    <t>单位：万元</t>
  </si>
  <si>
    <t>预算科目</t>
  </si>
  <si>
    <t>年初预算数</t>
  </si>
  <si>
    <t>调整预算数</t>
  </si>
  <si>
    <t>决算数</t>
  </si>
  <si>
    <t>为调整预算数%</t>
  </si>
  <si>
    <t>比上年增长%</t>
  </si>
  <si>
    <t>税收收入</t>
  </si>
  <si>
    <t>增值税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</si>
  <si>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</si>
  <si>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</si>
  <si>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</si>
  <si>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</si>
  <si>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</si>
  <si>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</si>
  <si>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</si>
  <si>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</si>
  <si>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</si>
  <si>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</si>
  <si>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</si>
  <si>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</si>
  <si>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</si>
  <si>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</si>
  <si>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一般公共预算收入合计</t>
  </si>
  <si>
    <t>一般公共服务支出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</si>
  <si>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</si>
  <si>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</si>
  <si>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</si>
  <si>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</si>
  <si>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</si>
  <si>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</si>
  <si>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</si>
  <si>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</si>
  <si>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</si>
  <si>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</si>
  <si>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</si>
  <si>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</si>
  <si>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住房保障支出</t>
  </si>
  <si>
    <t>粮油物资储备支出</t>
  </si>
  <si>
    <t>预备费</t>
  </si>
  <si>
    <t>债务付息支出</t>
  </si>
  <si>
    <t>一般公共预算支出合计</t>
  </si>
  <si>
    <t>一般公共预算支出</t>
  </si>
  <si>
    <t xml:space="preserve">    其他支出</t>
  </si>
  <si>
    <t xml:space="preserve">  金融调控支出</t>
  </si>
  <si>
    <t xml:space="preserve">  其他支出</t>
  </si>
  <si>
    <t xml:space="preserve">    保障性住房租金补贴</t>
  </si>
  <si>
    <t>债务发行费用支出</t>
  </si>
  <si>
    <t>预算结余</t>
  </si>
  <si>
    <t>一般公共预算收入</t>
  </si>
  <si>
    <t>上级补助收入</t>
  </si>
  <si>
    <t>上解上级支出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</si>
  <si>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</si>
  <si>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</si>
  <si>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</si>
  <si>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</si>
  <si>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</si>
  <si>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</si>
  <si>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>待偿债置换一般债券结余</t>
  </si>
  <si>
    <t xml:space="preserve">  一般性转移支付收入</t>
  </si>
  <si>
    <t>调出资金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</si>
  <si>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</si>
  <si>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</si>
  <si>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</si>
  <si>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</si>
  <si>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</si>
  <si>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</si>
  <si>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</si>
  <si>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</si>
  <si>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</si>
  <si>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</si>
  <si>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</si>
  <si>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</si>
  <si>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</si>
  <si>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</si>
  <si>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</si>
  <si>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</si>
  <si>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</si>
  <si>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</si>
  <si>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</si>
  <si>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>待偿债置换一般债券上年结余</t>
  </si>
  <si>
    <t>上年结余收入</t>
  </si>
  <si>
    <t>年终滚存结余</t>
  </si>
  <si>
    <t>其中：结转下年支出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</si>
  <si>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</si>
  <si>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</si>
  <si>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</si>
  <si>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</si>
  <si>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公务用车运行维护费</t>
  </si>
  <si>
    <t>对个人和家庭的补助</t>
  </si>
  <si>
    <t xml:space="preserve">  助学金</t>
  </si>
  <si>
    <t xml:space="preserve">  住房公积金</t>
  </si>
  <si>
    <t xml:space="preserve">  公务用车购置</t>
  </si>
  <si>
    <t xml:space="preserve">  其他资本性支出</t>
  </si>
  <si>
    <t xml:space="preserve">  国内债务付息</t>
  </si>
  <si>
    <t>其他支出</t>
  </si>
  <si>
    <t xml:space="preserve">  赠与</t>
  </si>
  <si>
    <t>合计</t>
  </si>
  <si>
    <t>单位:万元</t>
  </si>
  <si>
    <t>项目</t>
  </si>
  <si>
    <t>金额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</si>
  <si>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</si>
  <si>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</si>
  <si>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</si>
  <si>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</si>
  <si>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</si>
  <si>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</si>
  <si>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</si>
  <si>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</si>
  <si>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</si>
  <si>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</si>
  <si>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</si>
  <si>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</si>
  <si>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</si>
  <si>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</si>
  <si>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住房保障</t>
  </si>
  <si>
    <t xml:space="preserve">    粮油物资储备</t>
  </si>
  <si>
    <t xml:space="preserve">    其他收入</t>
  </si>
  <si>
    <t>因公出国（境）费用</t>
  </si>
  <si>
    <t>公务接待费</t>
  </si>
  <si>
    <t>公务用车购置和运行费</t>
  </si>
  <si>
    <t>其中：公务用车运行维护费</t>
  </si>
  <si>
    <t xml:space="preserve">      公务用车购置费</t>
  </si>
  <si>
    <t>合    计</t>
  </si>
  <si>
    <t>预算数</t>
  </si>
  <si>
    <t>政府性基金支出</t>
  </si>
  <si>
    <t xml:space="preserve">  国有土地使用权出让收入及对应专项债务收入安排的支出</t>
  </si>
  <si>
    <t xml:space="preserve">    征地和拆迁补偿支出</t>
  </si>
  <si>
    <t xml:space="preserve">    城市建设支出</t>
  </si>
  <si>
    <t xml:space="preserve">    补助被征地农民支出</t>
  </si>
  <si>
    <t xml:space="preserve">    棚户区改造支出</t>
  </si>
  <si>
    <t xml:space="preserve">    其他国有土地使用权出让收入安排的支出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</si>
  <si>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</si>
  <si>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</si>
  <si>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</si>
  <si>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</si>
  <si>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</si>
  <si>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</si>
  <si>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用于城乡医疗救助的彩票公益金支出</t>
  </si>
  <si>
    <t xml:space="preserve">    用于其他社会公益事业的彩票公益金支出</t>
  </si>
  <si>
    <t>一、区级政府性基金支出</t>
  </si>
  <si>
    <t>二、上级补助收入</t>
  </si>
  <si>
    <t>二、上解上级支出</t>
  </si>
  <si>
    <t>三、调入资金</t>
  </si>
  <si>
    <t>三、地方政府专项债务还本支出</t>
  </si>
  <si>
    <r>
      <rPr>
        <sz val="12"/>
        <rFont val="宋体"/>
        <family val="0"/>
      </rPr>
      <t xml:space="preserve">    1.</t>
    </r>
    <r>
      <rPr>
        <sz val="12"/>
        <rFont val="宋体"/>
        <family val="0"/>
      </rPr>
      <t>一般公共预算调入</t>
    </r>
  </si>
  <si>
    <t>四、调出资金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</si>
  <si>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2.</t>
    </r>
    <r>
      <rPr>
        <sz val="12"/>
        <rFont val="宋体"/>
        <family val="0"/>
      </rPr>
      <t>调入专项收入</t>
    </r>
  </si>
  <si>
    <t>五、待偿债置换专项债券结余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</si>
  <si>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3.</t>
    </r>
    <r>
      <rPr>
        <sz val="12"/>
        <rFont val="宋体"/>
        <family val="0"/>
      </rPr>
      <t>其他调入</t>
    </r>
  </si>
  <si>
    <t>四、地方政府专项债务转贷收入</t>
  </si>
  <si>
    <t>五、待偿债置换专项债券上年结余</t>
  </si>
  <si>
    <t>六、上年结余收入</t>
  </si>
  <si>
    <t xml:space="preserve">        收入合计</t>
  </si>
  <si>
    <t xml:space="preserve">      支出合计</t>
  </si>
  <si>
    <t>项   目</t>
  </si>
  <si>
    <t>市对我区转移支付</t>
  </si>
  <si>
    <t>项  目</t>
  </si>
  <si>
    <t>收入决算数</t>
  </si>
  <si>
    <t>支出决算数</t>
  </si>
  <si>
    <t>国有资本经营预算转移支付收入</t>
  </si>
  <si>
    <t xml:space="preserve">    国有资本经营预算转移支付收入</t>
  </si>
  <si>
    <t>合     计</t>
  </si>
  <si>
    <t>企业职工基本养老保险基金收入</t>
  </si>
  <si>
    <t xml:space="preserve">    基本养老保险费收入</t>
  </si>
  <si>
    <t xml:space="preserve">    利息收入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</si>
  <si>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投资收益</t>
    </r>
  </si>
  <si>
    <t xml:space="preserve">    财政补贴收入</t>
  </si>
  <si>
    <t xml:space="preserve">    转移收入</t>
  </si>
  <si>
    <t>机关事业单位基本养老保险基金收入</t>
  </si>
  <si>
    <t xml:space="preserve">    投资收益</t>
  </si>
  <si>
    <t>城镇职工基本医疗保险基金收入</t>
  </si>
  <si>
    <t xml:space="preserve">    基本医疗保险费收入</t>
  </si>
  <si>
    <t>工伤保险基金收入</t>
  </si>
  <si>
    <t xml:space="preserve">    工伤保险费收入</t>
  </si>
  <si>
    <t>失业保险基金收入</t>
  </si>
  <si>
    <t xml:space="preserve">    失业保险费收入</t>
  </si>
  <si>
    <t>生育保险基金收入</t>
  </si>
  <si>
    <t xml:space="preserve">    生育保险费收入</t>
  </si>
  <si>
    <t>本 年 收 入 合 计</t>
  </si>
  <si>
    <t>企业职工基本养老保险基金支出</t>
  </si>
  <si>
    <t xml:space="preserve">    基本养老金支出</t>
  </si>
  <si>
    <t xml:space="preserve">    医疗补助金支出</t>
  </si>
  <si>
    <t xml:space="preserve">    丧葬抚恤补助支出</t>
  </si>
  <si>
    <t>机关事业单位基本养老保险基金支出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</si>
  <si>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基本养老金支出</t>
    </r>
  </si>
  <si>
    <t>城镇职工基本医疗保险基金支出</t>
  </si>
  <si>
    <t xml:space="preserve">    基本医疗保险待遇支出</t>
  </si>
  <si>
    <t>工伤保险基金支出</t>
  </si>
  <si>
    <t xml:space="preserve">    工伤保险待遇支出</t>
  </si>
  <si>
    <t xml:space="preserve">    劳动能力鉴定支出</t>
  </si>
  <si>
    <t xml:space="preserve">    工伤预防费用支出</t>
  </si>
  <si>
    <t>失业保险基金支出</t>
  </si>
  <si>
    <t xml:space="preserve">    失业保险金支出</t>
  </si>
  <si>
    <t xml:space="preserve">    基本医疗补助金支出</t>
  </si>
  <si>
    <t xml:space="preserve">    职业培训补贴支出</t>
  </si>
  <si>
    <t xml:space="preserve">    职业介绍补贴支出</t>
  </si>
  <si>
    <t xml:space="preserve">    其他费用支出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</si>
  <si>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稳定岗位补贴支出</t>
    </r>
  </si>
  <si>
    <t>生育保险基金支出</t>
  </si>
  <si>
    <t xml:space="preserve">    医疗费用支出</t>
  </si>
  <si>
    <t xml:space="preserve">    生育津贴支出</t>
  </si>
  <si>
    <t>本 年 支 出 合 计</t>
  </si>
  <si>
    <t>城乡居民基本养老保险基金收入</t>
  </si>
  <si>
    <t>城乡居民基本养老保险基金支出</t>
  </si>
  <si>
    <t>城乡居民基本医疗保险基金收入</t>
  </si>
  <si>
    <t>城乡居民基本医疗保险基金支出</t>
  </si>
  <si>
    <t>收  入  总  计</t>
  </si>
  <si>
    <t>支  出  总  计</t>
  </si>
  <si>
    <t>契税</t>
  </si>
  <si>
    <t>预算科目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</si>
  <si>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</si>
  <si>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</si>
  <si>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</si>
  <si>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</si>
  <si>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</si>
  <si>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</si>
  <si>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</si>
  <si>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</si>
  <si>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</si>
  <si>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</si>
  <si>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</si>
  <si>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</si>
  <si>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</si>
  <si>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</si>
  <si>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民族事务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</si>
  <si>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</si>
  <si>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</si>
  <si>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</si>
  <si>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</si>
  <si>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</si>
  <si>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</si>
  <si>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</si>
  <si>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</si>
  <si>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</si>
  <si>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</si>
  <si>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</si>
  <si>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</si>
  <si>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</si>
  <si>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</si>
  <si>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</si>
  <si>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</si>
  <si>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</si>
  <si>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</si>
  <si>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</si>
  <si>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</si>
  <si>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</si>
  <si>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</si>
  <si>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</si>
  <si>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</si>
  <si>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</si>
  <si>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</si>
  <si>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</si>
  <si>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</si>
  <si>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</si>
  <si>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</si>
  <si>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</si>
  <si>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</si>
  <si>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</si>
  <si>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</si>
  <si>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</si>
  <si>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</si>
  <si>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</si>
  <si>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</si>
  <si>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</si>
  <si>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</si>
  <si>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</si>
  <si>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</si>
  <si>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</si>
  <si>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</si>
  <si>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</si>
  <si>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 xml:space="preserve">  文物</t>
  </si>
  <si>
    <t xml:space="preserve">  体育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</si>
  <si>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</si>
  <si>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</si>
  <si>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</si>
  <si>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</si>
  <si>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</si>
  <si>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</si>
  <si>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</si>
  <si>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</si>
  <si>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</si>
  <si>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</si>
  <si>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</si>
  <si>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</si>
  <si>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</si>
  <si>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</si>
  <si>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</si>
  <si>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</si>
  <si>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</si>
  <si>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</si>
  <si>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</si>
  <si>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</si>
  <si>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</si>
  <si>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</si>
  <si>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</si>
  <si>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</si>
  <si>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</si>
  <si>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</si>
  <si>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</si>
  <si>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</si>
  <si>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</si>
  <si>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</si>
  <si>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</si>
  <si>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</si>
  <si>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</si>
  <si>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</si>
  <si>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</si>
  <si>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</si>
  <si>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</si>
  <si>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</si>
  <si>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</si>
  <si>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</si>
  <si>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</si>
  <si>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</si>
  <si>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</si>
  <si>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</si>
  <si>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</si>
  <si>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</si>
  <si>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</si>
  <si>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</si>
  <si>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</si>
  <si>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</si>
  <si>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</si>
  <si>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</si>
  <si>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</si>
  <si>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</si>
  <si>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</si>
  <si>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</si>
  <si>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</si>
  <si>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</si>
  <si>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</si>
  <si>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</si>
  <si>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</si>
  <si>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</si>
  <si>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</si>
  <si>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</si>
  <si>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</si>
  <si>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</si>
  <si>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</si>
  <si>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</si>
  <si>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</si>
  <si>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</si>
  <si>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</si>
  <si>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</si>
  <si>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</si>
  <si>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</si>
  <si>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</si>
  <si>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</si>
  <si>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</si>
  <si>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</si>
  <si>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</si>
  <si>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</si>
  <si>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</si>
  <si>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</si>
  <si>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</si>
  <si>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</si>
  <si>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</si>
  <si>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</si>
  <si>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</si>
  <si>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</si>
  <si>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</si>
  <si>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</si>
  <si>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</si>
  <si>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</si>
  <si>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</si>
  <si>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</si>
  <si>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</si>
  <si>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</si>
  <si>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</si>
  <si>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</si>
  <si>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</si>
  <si>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</si>
  <si>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</si>
  <si>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</si>
  <si>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</si>
  <si>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</si>
  <si>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</si>
  <si>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</si>
  <si>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</si>
  <si>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</si>
  <si>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</si>
  <si>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</si>
  <si>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</si>
  <si>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</si>
  <si>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</si>
  <si>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</si>
  <si>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</si>
  <si>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</si>
  <si>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</si>
  <si>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</si>
  <si>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</si>
  <si>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结转下年数</t>
  </si>
  <si>
    <t>一般公共预算支出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</si>
  <si>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</si>
  <si>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</si>
  <si>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</si>
  <si>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</si>
  <si>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</si>
  <si>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</si>
  <si>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>一、区级政府性基金收入</t>
  </si>
  <si>
    <t xml:space="preserve">  补充全国社会保障基金</t>
  </si>
  <si>
    <t>一般公共预算支出合计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</si>
  <si>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</si>
  <si>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</si>
  <si>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</si>
  <si>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</si>
  <si>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</si>
  <si>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</si>
  <si>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</si>
  <si>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</si>
  <si>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</si>
  <si>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</si>
  <si>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</si>
  <si>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</si>
  <si>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</si>
  <si>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 xml:space="preserve">  补充全国社会保障基金</t>
  </si>
  <si>
    <t xml:space="preserve">  中央政府国内债务付息支出</t>
  </si>
  <si>
    <t xml:space="preserve">  中央政府国外债务付息支出</t>
  </si>
  <si>
    <t xml:space="preserve">  中央政府国内债务发行费用支出</t>
  </si>
  <si>
    <t xml:space="preserve">  中央政府国外债务发行费用支出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</si>
  <si>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</si>
  <si>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</si>
  <si>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</si>
  <si>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</si>
  <si>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</si>
  <si>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</si>
  <si>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</si>
  <si>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</si>
  <si>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</si>
  <si>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</si>
  <si>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</si>
  <si>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</si>
  <si>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</si>
  <si>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</si>
  <si>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</si>
  <si>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</si>
  <si>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</si>
  <si>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</si>
  <si>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</si>
  <si>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</si>
  <si>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</si>
  <si>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</si>
  <si>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</si>
  <si>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</si>
  <si>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</si>
  <si>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</si>
  <si>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贫困地区转移支付支出</t>
  </si>
  <si>
    <t xml:space="preserve">    其他一般性转移支付支出</t>
  </si>
  <si>
    <t xml:space="preserve">  专项转移支付支出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</si>
  <si>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</si>
  <si>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</si>
  <si>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</si>
  <si>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</si>
  <si>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</si>
  <si>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上年结余</t>
  </si>
  <si>
    <t xml:space="preserve">调入资金   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</si>
  <si>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</si>
  <si>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</si>
  <si>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</si>
  <si>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</si>
  <si>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</si>
  <si>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</si>
  <si>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</si>
  <si>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</si>
  <si>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</si>
  <si>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</si>
  <si>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</si>
  <si>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</si>
  <si>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</si>
  <si>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</si>
  <si>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</si>
  <si>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</si>
  <si>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</si>
  <si>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</si>
  <si>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</si>
  <si>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</si>
  <si>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</si>
  <si>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</si>
  <si>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</si>
  <si>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</si>
  <si>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</si>
  <si>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</si>
  <si>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</si>
  <si>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</si>
  <si>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国债转贷资金上年结余</t>
  </si>
  <si>
    <t>拨付国债转贷资金数</t>
  </si>
  <si>
    <t>国债转贷转补助数</t>
  </si>
  <si>
    <t>国债转贷资金结余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</si>
  <si>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</si>
  <si>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</si>
  <si>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</si>
  <si>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</si>
  <si>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</si>
  <si>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</si>
  <si>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</si>
  <si>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</si>
  <si>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</si>
  <si>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</si>
  <si>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</si>
  <si>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年终结余</t>
  </si>
  <si>
    <t>减:结转下年的支出</t>
  </si>
  <si>
    <t>净结余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</si>
  <si>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</si>
  <si>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</si>
  <si>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</si>
  <si>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</si>
  <si>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>机关商品和服务支出</t>
  </si>
  <si>
    <t xml:space="preserve">  办公经费</t>
  </si>
  <si>
    <t xml:space="preserve">  专用材料购置费</t>
  </si>
  <si>
    <t xml:space="preserve">  因公出国(境)费用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</si>
  <si>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</si>
  <si>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</si>
  <si>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</si>
  <si>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</si>
  <si>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</si>
  <si>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土地征迁补偿和安置支出</t>
  </si>
  <si>
    <t xml:space="preserve">  设备购置</t>
  </si>
  <si>
    <t xml:space="preserve">  大型修缮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</si>
  <si>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</si>
  <si>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</si>
  <si>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</si>
  <si>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</si>
  <si>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</si>
  <si>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</si>
  <si>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</si>
  <si>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</si>
  <si>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</si>
  <si>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</si>
  <si>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</si>
  <si>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</si>
  <si>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</si>
  <si>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</si>
  <si>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</si>
  <si>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</si>
  <si>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</si>
  <si>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</si>
  <si>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</si>
  <si>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</si>
  <si>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</si>
  <si>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</si>
  <si>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国外债务付息</t>
  </si>
  <si>
    <t xml:space="preserve">  国内债务发行费用</t>
  </si>
  <si>
    <t xml:space="preserve">  国外债务发行费用</t>
  </si>
  <si>
    <t xml:space="preserve">  国家赔偿费用支出</t>
  </si>
  <si>
    <t xml:space="preserve">  对民间非营利组织和群众性自治组织补贴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</si>
  <si>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</si>
  <si>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</si>
  <si>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</si>
  <si>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</si>
  <si>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</si>
  <si>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</si>
  <si>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</si>
  <si>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</si>
  <si>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</si>
  <si>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</si>
  <si>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</si>
  <si>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</si>
  <si>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</si>
  <si>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</si>
  <si>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</si>
  <si>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</si>
  <si>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</si>
  <si>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</si>
  <si>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</si>
  <si>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</si>
  <si>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</si>
  <si>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</si>
  <si>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</si>
  <si>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</si>
  <si>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</si>
  <si>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</si>
  <si>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</si>
  <si>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</si>
  <si>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</si>
  <si>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</si>
  <si>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</si>
  <si>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</si>
  <si>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</si>
  <si>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</si>
  <si>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</si>
  <si>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</si>
  <si>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</si>
  <si>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</si>
  <si>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</si>
  <si>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</si>
  <si>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</si>
  <si>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</si>
  <si>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</si>
  <si>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</si>
  <si>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</si>
  <si>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</si>
  <si>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</si>
  <si>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</si>
  <si>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</si>
  <si>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</si>
  <si>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</si>
  <si>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</si>
  <si>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</si>
  <si>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</si>
  <si>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</si>
  <si>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政府性基金预算支出</t>
  </si>
  <si>
    <t xml:space="preserve">  核电站乏燃料处理处置基金支出</t>
  </si>
  <si>
    <t xml:space="preserve">  大中型水库移民后期扶持基金支出</t>
  </si>
  <si>
    <t xml:space="preserve">  可再生能源电价附加收入安排的支出</t>
  </si>
  <si>
    <t xml:space="preserve">  废弃电器电子产品处理基金支出</t>
  </si>
  <si>
    <t xml:space="preserve">    土地开发支出</t>
  </si>
  <si>
    <t xml:space="preserve">    农村基础设施建设支出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</si>
  <si>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</si>
  <si>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</si>
  <si>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</si>
  <si>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公共租赁住房支出</t>
  </si>
  <si>
    <t xml:space="preserve">  国有土地收益基金及对应专项债务收入安排的支出</t>
  </si>
  <si>
    <t xml:space="preserve">  三峡水库库区基金支出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</si>
  <si>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</si>
  <si>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</si>
  <si>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</si>
  <si>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农网还贷资金支出</t>
  </si>
  <si>
    <t xml:space="preserve">  旅游发展基金支出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</si>
  <si>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</si>
  <si>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</si>
  <si>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</si>
  <si>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</si>
  <si>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用于补充全国社会保障基金的彩票公益金支出</t>
  </si>
  <si>
    <t xml:space="preserve">    用于红十字事业的彩票公益金支出</t>
  </si>
  <si>
    <t xml:space="preserve">    用于扶贫的彩票公益金支出</t>
  </si>
  <si>
    <t xml:space="preserve">    用于法律援助的彩票公益金支出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</si>
  <si>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</si>
  <si>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</si>
  <si>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</si>
  <si>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</si>
  <si>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</si>
  <si>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</si>
  <si>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</si>
  <si>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</si>
  <si>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</si>
  <si>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</si>
  <si>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</si>
  <si>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</si>
  <si>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</si>
  <si>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</si>
  <si>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</si>
  <si>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</si>
  <si>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</si>
  <si>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</si>
  <si>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国家电影事业发展专项资金及对应专项债务收入安排的支出</t>
  </si>
  <si>
    <t>国有土地使用权出让收入及对应专项债务收入安排的支出</t>
  </si>
  <si>
    <t>国有土地收益基金及对应专项债务收入安排的支出</t>
  </si>
  <si>
    <t>彩票公益金及对应专项债务收入安排的支出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</si>
  <si>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</si>
  <si>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</si>
  <si>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</si>
  <si>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</si>
  <si>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</si>
  <si>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</si>
  <si>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</si>
  <si>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</si>
  <si>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</si>
  <si>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</si>
  <si>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</si>
  <si>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</si>
  <si>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</si>
  <si>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</si>
  <si>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</si>
  <si>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</si>
  <si>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</si>
  <si>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</si>
  <si>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</si>
  <si>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</si>
  <si>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</si>
  <si>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</si>
  <si>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</si>
  <si>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</si>
  <si>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</si>
  <si>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</si>
  <si>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</si>
  <si>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</si>
  <si>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</si>
  <si>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</si>
  <si>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</si>
  <si>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</si>
  <si>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</si>
  <si>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</si>
  <si>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</si>
  <si>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</si>
  <si>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</si>
  <si>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</si>
  <si>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</si>
  <si>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</si>
  <si>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</si>
  <si>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</si>
  <si>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</si>
  <si>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</si>
  <si>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</si>
  <si>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</si>
  <si>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</si>
  <si>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</si>
  <si>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</si>
  <si>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国有资本经营预算支出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</si>
  <si>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</si>
  <si>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</si>
  <si>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</si>
  <si>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</si>
  <si>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</si>
  <si>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</si>
  <si>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</si>
  <si>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</si>
  <si>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</si>
  <si>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</si>
  <si>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</si>
  <si>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</si>
  <si>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</si>
  <si>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</si>
  <si>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</si>
  <si>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</si>
  <si>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</si>
  <si>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</si>
  <si>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</si>
  <si>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</si>
  <si>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</si>
  <si>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</si>
  <si>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</si>
  <si>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</si>
  <si>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</si>
  <si>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</si>
  <si>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</si>
  <si>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</si>
  <si>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2019年区级一般公共预算收入决算表</t>
  </si>
  <si>
    <t>资源税</t>
  </si>
  <si>
    <t>环境保护税</t>
  </si>
  <si>
    <t>其他税收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</si>
  <si>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捐赠收入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</si>
  <si>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年区级一般公共预算支出决算表</t>
    </r>
  </si>
  <si>
    <t>文化旅游体育与传媒支出</t>
  </si>
  <si>
    <t>文化旅游体育与传媒支出</t>
  </si>
  <si>
    <t>卫生健康支出</t>
  </si>
  <si>
    <t>灾害防治及应急管理支出</t>
  </si>
  <si>
    <t>自然资源海洋气象等支出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</si>
  <si>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</si>
  <si>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</si>
  <si>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</si>
  <si>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</si>
  <si>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</si>
  <si>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</si>
  <si>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</si>
  <si>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</si>
  <si>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</si>
  <si>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</si>
  <si>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</si>
  <si>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</si>
  <si>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</si>
  <si>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</si>
  <si>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</si>
  <si>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</si>
  <si>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</si>
  <si>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</si>
  <si>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</si>
  <si>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</si>
  <si>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</si>
  <si>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</si>
  <si>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</si>
  <si>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</si>
  <si>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</si>
  <si>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</si>
  <si>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</si>
  <si>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</si>
  <si>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</si>
  <si>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</si>
  <si>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</si>
  <si>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</si>
  <si>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</si>
  <si>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</si>
  <si>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</si>
  <si>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</si>
  <si>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</si>
  <si>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</si>
  <si>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</si>
  <si>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</si>
  <si>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</si>
  <si>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</si>
  <si>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</si>
  <si>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</si>
  <si>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</si>
  <si>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</si>
  <si>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</si>
  <si>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</si>
  <si>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</si>
  <si>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</si>
  <si>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</si>
  <si>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</si>
  <si>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</si>
  <si>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</si>
  <si>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</si>
  <si>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</si>
  <si>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</si>
  <si>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</si>
  <si>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</si>
  <si>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</si>
  <si>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</si>
  <si>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</si>
  <si>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</si>
  <si>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</si>
  <si>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</si>
  <si>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</si>
  <si>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</si>
  <si>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</si>
  <si>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</si>
  <si>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</si>
  <si>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</si>
  <si>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</si>
  <si>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</si>
  <si>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</si>
  <si>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</si>
  <si>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</si>
  <si>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</si>
  <si>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</si>
  <si>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</si>
  <si>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</si>
  <si>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</si>
  <si>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</si>
  <si>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</si>
  <si>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</si>
  <si>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</si>
  <si>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</si>
  <si>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</si>
  <si>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</si>
  <si>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工会事务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</si>
  <si>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</si>
  <si>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</si>
  <si>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</si>
  <si>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公务员事务</t>
  </si>
  <si>
    <t xml:space="preserve">    其他组织事务支出</t>
  </si>
  <si>
    <t xml:space="preserve">    其他宣传事务支出</t>
  </si>
  <si>
    <t xml:space="preserve">    宗教事务</t>
  </si>
  <si>
    <t xml:space="preserve">    华侨事务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</si>
  <si>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</si>
  <si>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</si>
  <si>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</si>
  <si>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</si>
  <si>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</si>
  <si>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</si>
  <si>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</si>
  <si>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</si>
  <si>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</si>
  <si>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</si>
  <si>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</si>
  <si>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</si>
  <si>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</si>
  <si>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</si>
  <si>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</si>
  <si>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</si>
  <si>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</si>
  <si>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</si>
  <si>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</si>
  <si>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</si>
  <si>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</si>
  <si>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  其他外交管理事务支出</t>
  </si>
  <si>
    <t xml:space="preserve">    驻外使领馆(团、处)</t>
  </si>
  <si>
    <t xml:space="preserve">    其他驻外机构支出</t>
  </si>
  <si>
    <t xml:space="preserve">    援外优惠贷款贴息</t>
  </si>
  <si>
    <t xml:space="preserve">    对外援助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</si>
  <si>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</si>
  <si>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</si>
  <si>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</si>
  <si>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</si>
  <si>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</si>
  <si>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</si>
  <si>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</si>
  <si>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</si>
  <si>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</si>
  <si>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</si>
  <si>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</si>
  <si>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</si>
  <si>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</si>
  <si>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</si>
  <si>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</si>
  <si>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</si>
  <si>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</si>
  <si>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</si>
  <si>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</si>
  <si>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</si>
  <si>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</si>
  <si>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</si>
  <si>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</si>
  <si>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</si>
  <si>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</si>
  <si>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</si>
  <si>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</si>
  <si>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</si>
  <si>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</si>
  <si>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</si>
  <si>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</si>
  <si>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</si>
  <si>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</si>
  <si>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</si>
  <si>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</si>
  <si>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</si>
  <si>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</si>
  <si>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</si>
  <si>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  执法办案</t>
  </si>
  <si>
    <t xml:space="preserve">    特别业务</t>
  </si>
  <si>
    <t xml:space="preserve">    其他公安支出</t>
  </si>
  <si>
    <t xml:space="preserve">    安全业务</t>
  </si>
  <si>
    <t xml:space="preserve">    其他国家安全支出</t>
  </si>
  <si>
    <t xml:space="preserve">    “两房”建设</t>
  </si>
  <si>
    <t xml:space="preserve">    检察监督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</si>
  <si>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</si>
  <si>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</si>
  <si>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</si>
  <si>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</si>
  <si>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</si>
  <si>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</si>
  <si>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</si>
  <si>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</si>
  <si>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</si>
  <si>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</si>
  <si>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</si>
  <si>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</si>
  <si>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</si>
  <si>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</si>
  <si>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</si>
  <si>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</si>
  <si>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</si>
  <si>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</si>
  <si>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</si>
  <si>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</si>
  <si>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</si>
  <si>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</si>
  <si>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</si>
  <si>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</si>
  <si>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</si>
  <si>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</si>
  <si>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</si>
  <si>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</si>
  <si>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</si>
  <si>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</si>
  <si>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</si>
  <si>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</si>
  <si>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</si>
  <si>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</si>
  <si>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</si>
  <si>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</si>
  <si>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</si>
  <si>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</si>
  <si>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</si>
  <si>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</si>
  <si>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</si>
  <si>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</si>
  <si>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</si>
  <si>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</si>
  <si>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</si>
  <si>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</si>
  <si>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</si>
  <si>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</si>
  <si>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</si>
  <si>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</si>
  <si>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</si>
  <si>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</si>
  <si>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</si>
  <si>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</si>
  <si>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</si>
  <si>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</si>
  <si>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</si>
  <si>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</si>
  <si>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</si>
  <si>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</si>
  <si>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</si>
  <si>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</si>
  <si>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</si>
  <si>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</si>
  <si>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</si>
  <si>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</si>
  <si>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</si>
  <si>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</si>
  <si>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</si>
  <si>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</si>
  <si>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</si>
  <si>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</si>
  <si>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</si>
  <si>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</si>
  <si>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</si>
  <si>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</si>
  <si>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</si>
  <si>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</si>
  <si>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</si>
  <si>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</si>
  <si>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</si>
  <si>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</si>
  <si>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</si>
  <si>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</si>
  <si>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</si>
  <si>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</si>
  <si>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</si>
  <si>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</si>
  <si>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</si>
  <si>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</si>
  <si>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</si>
  <si>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</si>
  <si>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</si>
  <si>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</si>
  <si>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</si>
  <si>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</si>
  <si>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</si>
  <si>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</si>
  <si>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</si>
  <si>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</si>
  <si>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</si>
  <si>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</si>
  <si>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</si>
  <si>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</si>
  <si>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</si>
  <si>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</si>
  <si>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</si>
  <si>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</si>
  <si>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</si>
  <si>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</si>
  <si>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</si>
  <si>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</si>
  <si>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</si>
  <si>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</si>
  <si>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</si>
  <si>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</si>
  <si>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</si>
  <si>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</si>
  <si>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</si>
  <si>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</si>
  <si>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</si>
  <si>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</si>
  <si>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</si>
  <si>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</si>
  <si>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</si>
  <si>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</si>
  <si>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</si>
  <si>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</si>
  <si>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</si>
  <si>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</si>
  <si>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</si>
  <si>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</si>
  <si>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</si>
  <si>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</si>
  <si>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</si>
  <si>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</si>
  <si>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</si>
  <si>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</si>
  <si>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</si>
  <si>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</si>
  <si>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</si>
  <si>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</si>
  <si>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</si>
  <si>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</si>
  <si>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</si>
  <si>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</si>
  <si>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</si>
  <si>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</si>
  <si>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</si>
  <si>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</si>
  <si>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</si>
  <si>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</si>
  <si>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</si>
  <si>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</si>
  <si>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</si>
  <si>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</si>
  <si>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</si>
  <si>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</si>
  <si>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</si>
  <si>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</si>
  <si>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</si>
  <si>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</si>
  <si>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  用一般公共预算补充基金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</si>
  <si>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</si>
  <si>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</si>
  <si>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</si>
  <si>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</si>
  <si>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</si>
  <si>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</si>
  <si>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</si>
  <si>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</si>
  <si>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</si>
  <si>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</si>
  <si>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</si>
  <si>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</si>
  <si>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</si>
  <si>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</si>
  <si>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</si>
  <si>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</si>
  <si>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</si>
  <si>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</si>
  <si>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</si>
  <si>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</si>
  <si>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</si>
  <si>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</si>
  <si>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</si>
  <si>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</si>
  <si>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</si>
  <si>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</si>
  <si>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</si>
  <si>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</si>
  <si>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</si>
  <si>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</si>
  <si>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</si>
  <si>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</si>
  <si>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</si>
  <si>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</si>
  <si>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</si>
  <si>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</si>
  <si>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</si>
  <si>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</si>
  <si>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</si>
  <si>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</si>
  <si>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</si>
  <si>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</si>
  <si>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</si>
  <si>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</si>
  <si>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</si>
  <si>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</si>
  <si>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</si>
  <si>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</si>
  <si>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</si>
  <si>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</si>
  <si>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</si>
  <si>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交强险增值税补助基金支出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</si>
  <si>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</si>
  <si>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</si>
  <si>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</si>
  <si>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</si>
  <si>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</si>
  <si>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</si>
  <si>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</si>
  <si>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</si>
  <si>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</si>
  <si>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</si>
  <si>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</si>
  <si>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</si>
  <si>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</si>
  <si>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</si>
  <si>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</si>
  <si>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</si>
  <si>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</si>
  <si>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</si>
  <si>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</si>
  <si>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</si>
  <si>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</si>
  <si>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</si>
  <si>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</si>
  <si>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</si>
  <si>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</si>
  <si>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</si>
  <si>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</si>
  <si>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</si>
  <si>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</si>
  <si>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</si>
  <si>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</si>
  <si>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</si>
  <si>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</si>
  <si>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</si>
  <si>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</si>
  <si>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</si>
  <si>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</si>
  <si>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</si>
  <si>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</si>
  <si>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</si>
  <si>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</si>
  <si>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</si>
  <si>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</si>
  <si>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</si>
  <si>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</si>
  <si>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</si>
  <si>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</si>
  <si>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</si>
  <si>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</si>
  <si>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</si>
  <si>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</si>
  <si>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</si>
  <si>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</si>
  <si>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</si>
  <si>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</si>
  <si>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</si>
  <si>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</si>
  <si>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</si>
  <si>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</si>
  <si>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</si>
  <si>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</si>
  <si>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</si>
  <si>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</si>
  <si>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</si>
  <si>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</si>
  <si>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</si>
  <si>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</si>
  <si>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</si>
  <si>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</si>
  <si>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</si>
  <si>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</si>
  <si>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</si>
  <si>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</si>
  <si>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</si>
  <si>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</si>
  <si>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</si>
  <si>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</si>
  <si>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</si>
  <si>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</si>
  <si>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</si>
  <si>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</si>
  <si>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</si>
  <si>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</si>
  <si>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</si>
  <si>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</si>
  <si>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</si>
  <si>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</si>
  <si>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</si>
  <si>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</si>
  <si>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</si>
  <si>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</si>
  <si>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</si>
  <si>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</si>
  <si>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</si>
  <si>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</si>
  <si>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</si>
  <si>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</si>
  <si>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</si>
  <si>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</si>
  <si>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</si>
  <si>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</si>
  <si>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</si>
  <si>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</si>
  <si>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</si>
  <si>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</si>
  <si>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</si>
  <si>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</si>
  <si>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</si>
  <si>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</si>
  <si>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</si>
  <si>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</si>
  <si>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</si>
  <si>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</si>
  <si>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</si>
  <si>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</si>
  <si>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</si>
  <si>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</si>
  <si>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</si>
  <si>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</si>
  <si>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</si>
  <si>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</si>
  <si>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</si>
  <si>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</si>
  <si>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</si>
  <si>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</si>
  <si>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</si>
  <si>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</si>
  <si>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</si>
  <si>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</si>
  <si>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</si>
  <si>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</si>
  <si>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</si>
  <si>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</si>
  <si>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</si>
  <si>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</si>
  <si>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</si>
  <si>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</si>
  <si>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</si>
  <si>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</si>
  <si>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</si>
  <si>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</si>
  <si>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</si>
  <si>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</si>
  <si>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</si>
  <si>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</si>
  <si>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</si>
  <si>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</si>
  <si>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</si>
  <si>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</si>
  <si>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</si>
  <si>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</si>
  <si>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</si>
  <si>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</si>
  <si>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</si>
  <si>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</si>
  <si>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</si>
  <si>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</si>
  <si>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</si>
  <si>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</si>
  <si>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</si>
  <si>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</si>
  <si>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</si>
  <si>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</si>
  <si>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</si>
  <si>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</si>
  <si>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</si>
  <si>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</si>
  <si>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</si>
  <si>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</si>
  <si>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</si>
  <si>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</si>
  <si>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</si>
  <si>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</si>
  <si>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</si>
  <si>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</si>
  <si>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</si>
  <si>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</si>
  <si>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</si>
  <si>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</si>
  <si>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</si>
  <si>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</si>
  <si>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</si>
  <si>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</si>
  <si>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</si>
  <si>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</si>
  <si>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</si>
  <si>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</si>
  <si>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</si>
  <si>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</si>
  <si>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</si>
  <si>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</si>
  <si>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</si>
  <si>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</si>
  <si>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</si>
  <si>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</si>
  <si>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</si>
  <si>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</si>
  <si>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</si>
  <si>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</si>
  <si>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</si>
  <si>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</si>
  <si>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</si>
  <si>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</si>
  <si>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</si>
  <si>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</si>
  <si>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</si>
  <si>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</si>
  <si>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</si>
  <si>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</si>
  <si>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</si>
  <si>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</si>
  <si>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</si>
  <si>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</si>
  <si>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</si>
  <si>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</si>
  <si>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</si>
  <si>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</si>
  <si>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</si>
  <si>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</si>
  <si>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</si>
  <si>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</si>
  <si>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</si>
  <si>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</si>
  <si>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</si>
  <si>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</si>
  <si>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</si>
  <si>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</si>
  <si>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</si>
  <si>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</si>
  <si>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</si>
  <si>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</si>
  <si>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</si>
  <si>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</si>
  <si>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</si>
  <si>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</si>
  <si>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</si>
  <si>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</si>
  <si>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</si>
  <si>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</si>
  <si>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</si>
  <si>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</si>
  <si>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</si>
  <si>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</si>
  <si>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</si>
  <si>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</si>
  <si>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</si>
  <si>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</si>
  <si>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</si>
  <si>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</si>
  <si>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</si>
  <si>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</si>
  <si>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</si>
  <si>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</si>
  <si>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</si>
  <si>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</si>
  <si>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</si>
  <si>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</si>
  <si>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</si>
  <si>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</si>
  <si>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</si>
  <si>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</si>
  <si>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</si>
  <si>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</si>
  <si>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</si>
  <si>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</si>
  <si>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</si>
  <si>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</si>
  <si>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</si>
  <si>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</si>
  <si>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</si>
  <si>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</si>
  <si>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</si>
  <si>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</si>
  <si>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</si>
  <si>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</si>
  <si>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</si>
  <si>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</si>
  <si>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</si>
  <si>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</si>
  <si>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</si>
  <si>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</si>
  <si>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</si>
  <si>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</si>
  <si>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</si>
  <si>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</si>
  <si>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</si>
  <si>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</si>
  <si>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</si>
  <si>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</si>
  <si>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</si>
  <si>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</si>
  <si>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</si>
  <si>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</si>
  <si>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</si>
  <si>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</si>
  <si>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</si>
  <si>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</si>
  <si>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</si>
  <si>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</si>
  <si>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</si>
  <si>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</si>
  <si>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</si>
  <si>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</si>
  <si>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</si>
  <si>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</si>
  <si>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</si>
  <si>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</si>
  <si>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</si>
  <si>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</si>
  <si>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</si>
  <si>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</si>
  <si>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</si>
  <si>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</si>
  <si>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</si>
  <si>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</si>
  <si>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</si>
  <si>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</si>
  <si>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</si>
  <si>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</si>
  <si>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</si>
  <si>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</si>
  <si>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</si>
  <si>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</si>
  <si>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</si>
  <si>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</si>
  <si>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</si>
  <si>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</si>
  <si>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</si>
  <si>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</si>
  <si>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</si>
  <si>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</si>
  <si>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</si>
  <si>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</si>
  <si>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</si>
  <si>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</si>
  <si>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</si>
  <si>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</si>
  <si>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</si>
  <si>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</si>
  <si>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</si>
  <si>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</si>
  <si>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</si>
  <si>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</si>
  <si>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</si>
  <si>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</si>
  <si>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</si>
  <si>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</si>
  <si>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</si>
  <si>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</si>
  <si>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</si>
  <si>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</si>
  <si>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</si>
  <si>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</si>
  <si>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</si>
  <si>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</si>
  <si>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</si>
  <si>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</si>
  <si>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</si>
  <si>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</si>
  <si>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</si>
  <si>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</si>
  <si>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</si>
  <si>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</si>
  <si>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</si>
  <si>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</si>
  <si>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</si>
  <si>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</si>
  <si>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</si>
  <si>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</si>
  <si>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</si>
  <si>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</si>
  <si>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</si>
  <si>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</si>
  <si>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</si>
  <si>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</si>
  <si>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</si>
  <si>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</si>
  <si>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</si>
  <si>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</si>
  <si>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</si>
  <si>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</si>
  <si>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</si>
  <si>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</si>
  <si>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</si>
  <si>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</si>
  <si>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</si>
  <si>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</si>
  <si>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</si>
  <si>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</si>
  <si>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</si>
  <si>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</si>
  <si>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</si>
  <si>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</si>
  <si>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</si>
  <si>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</si>
  <si>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</si>
  <si>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</si>
  <si>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</si>
  <si>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</si>
  <si>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</si>
  <si>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</si>
  <si>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</si>
  <si>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</si>
  <si>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</si>
  <si>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</si>
  <si>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</si>
  <si>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</si>
  <si>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</si>
  <si>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</si>
  <si>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</si>
  <si>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</si>
  <si>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</si>
  <si>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</si>
  <si>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</si>
  <si>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</si>
  <si>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</si>
  <si>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</si>
  <si>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</si>
  <si>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</si>
  <si>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</si>
  <si>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</si>
  <si>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</si>
  <si>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</si>
  <si>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</si>
  <si>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</si>
  <si>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</si>
  <si>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</si>
  <si>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</si>
  <si>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</si>
  <si>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</si>
  <si>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</si>
  <si>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</si>
  <si>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</si>
  <si>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</si>
  <si>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</si>
  <si>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</si>
  <si>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</si>
  <si>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</si>
  <si>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</si>
  <si>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</si>
  <si>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</si>
  <si>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</si>
  <si>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</si>
  <si>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</si>
  <si>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</si>
  <si>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</si>
  <si>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</si>
  <si>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</si>
  <si>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</si>
  <si>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</si>
  <si>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</si>
  <si>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</si>
  <si>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</si>
  <si>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</si>
  <si>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</si>
  <si>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</si>
  <si>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</si>
  <si>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</si>
  <si>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</si>
  <si>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</si>
  <si>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</si>
  <si>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</si>
  <si>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</si>
  <si>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</si>
  <si>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</si>
  <si>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</si>
  <si>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</si>
  <si>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</si>
  <si>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</si>
  <si>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</si>
  <si>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</si>
  <si>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</si>
  <si>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</si>
  <si>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</si>
  <si>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</si>
  <si>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</si>
  <si>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</si>
  <si>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</si>
  <si>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</si>
  <si>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</si>
  <si>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</si>
  <si>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</si>
  <si>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</si>
  <si>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</si>
  <si>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</si>
  <si>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</si>
  <si>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</si>
  <si>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</si>
  <si>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</si>
  <si>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</si>
  <si>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</si>
  <si>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</si>
  <si>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</si>
  <si>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</si>
  <si>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</si>
  <si>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</si>
  <si>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</si>
  <si>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</si>
  <si>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</si>
  <si>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</si>
  <si>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年区级一般公共预算支出决算明细表</t>
    </r>
  </si>
  <si>
    <t xml:space="preserve">  武装警察部队</t>
  </si>
  <si>
    <t xml:space="preserve">  老龄卫生健康事务</t>
  </si>
  <si>
    <t xml:space="preserve">  其他卫生健康支出</t>
  </si>
  <si>
    <t xml:space="preserve">  其他自然资源海洋气象等支出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</si>
  <si>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年区级一般公共预算支出结余、结转情况表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</si>
  <si>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年区级一般公共预算收支决算平衡表</t>
    </r>
  </si>
  <si>
    <t xml:space="preserve"> </t>
  </si>
  <si>
    <t xml:space="preserve">    城乡居民基本医疗保险转移支付收入</t>
  </si>
  <si>
    <t xml:space="preserve">    城乡居民基本医疗保险转移支付支出</t>
  </si>
  <si>
    <t xml:space="preserve">    边境地区转移支付收入</t>
  </si>
  <si>
    <t xml:space="preserve">    边境地区转移支付支出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</si>
  <si>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</si>
  <si>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</si>
  <si>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</si>
  <si>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</si>
  <si>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</si>
  <si>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</si>
  <si>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</si>
  <si>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</si>
  <si>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</si>
  <si>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</si>
  <si>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</si>
  <si>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</si>
  <si>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</si>
  <si>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</si>
  <si>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</si>
  <si>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</si>
  <si>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</si>
  <si>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</si>
  <si>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</si>
  <si>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</si>
  <si>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</si>
  <si>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</si>
  <si>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</si>
  <si>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</si>
  <si>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</si>
  <si>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</si>
  <si>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</si>
  <si>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</si>
  <si>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</si>
  <si>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</si>
  <si>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</si>
  <si>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</si>
  <si>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</si>
  <si>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</si>
  <si>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</si>
  <si>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</si>
  <si>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</si>
  <si>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</si>
  <si>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</si>
  <si>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</si>
  <si>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文化旅游体育与传媒</t>
  </si>
  <si>
    <t xml:space="preserve">    卫生健康</t>
  </si>
  <si>
    <t xml:space="preserve">    自然资源海洋气象等</t>
  </si>
  <si>
    <t>补充预算周转金</t>
  </si>
  <si>
    <t>动用预算稳定调节基金</t>
  </si>
  <si>
    <t>安排预算稳定调节基金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</si>
  <si>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年区级一般公共预算基本支出表(按经济分类)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</si>
  <si>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年市对区一般公共预算税收返还和转移支付决算表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</si>
  <si>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年区级部门“三公”经费支出决算表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</si>
  <si>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年政府一般债务限额和余额情况表</t>
    </r>
  </si>
  <si>
    <r>
      <t>一、201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年末政府一般债务余额限额</t>
    </r>
  </si>
  <si>
    <r>
      <t>二、201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年末政府一般债务余额</t>
    </r>
  </si>
  <si>
    <r>
      <t>三、201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年政府一般债务发行额</t>
    </r>
  </si>
  <si>
    <r>
      <t>四、201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年政府一般债务还本额</t>
    </r>
  </si>
  <si>
    <r>
      <t>五、201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年末政府一般债务余额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</si>
  <si>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年区级政府性基金收入决算表</t>
    </r>
  </si>
  <si>
    <r>
      <t>2019</t>
    </r>
    <r>
      <rPr>
        <b/>
        <sz val="18"/>
        <rFont val="宋体"/>
        <family val="0"/>
      </rPr>
      <t>年区级政府性基金支出决算表</t>
    </r>
  </si>
  <si>
    <t xml:space="preserve">  国家电影事业发展专项资金安排的支出</t>
  </si>
  <si>
    <t xml:space="preserve">  国家电影事业发展专项资金对应专项债务收入安排的支出</t>
  </si>
  <si>
    <t xml:space="preserve">  小型水库移民扶助基金安排的支出</t>
  </si>
  <si>
    <t xml:space="preserve">  小型水库移民扶助基金对应专项债务收入安排的支出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</si>
  <si>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</si>
  <si>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</si>
  <si>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</si>
  <si>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</si>
  <si>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</si>
  <si>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</si>
  <si>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</si>
  <si>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大中型水库库区基金安排的支出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</si>
  <si>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</si>
  <si>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</si>
  <si>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</si>
  <si>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</si>
  <si>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</si>
  <si>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</si>
  <si>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</si>
  <si>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</si>
  <si>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</si>
  <si>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</si>
  <si>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 xml:space="preserve">  彩票公益金安排的支出</t>
  </si>
  <si>
    <t xml:space="preserve">    其他国有土地收益基金支出</t>
  </si>
  <si>
    <t xml:space="preserve">    征地和拆迁补偿支出  </t>
  </si>
  <si>
    <t xml:space="preserve">    土地开发支出  </t>
  </si>
  <si>
    <t xml:space="preserve">    其他棚户区改造专项债券收入安排的支出  </t>
  </si>
  <si>
    <r>
      <t>2019</t>
    </r>
    <r>
      <rPr>
        <b/>
        <sz val="18"/>
        <rFont val="宋体"/>
        <family val="0"/>
      </rPr>
      <t>年区级政府性基金支出决算明细表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</si>
  <si>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年区级政府性基金收支决算平衡表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</si>
  <si>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年市对区政府性基金转移支付决算表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</si>
  <si>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年政府专项债务限额和余额情况表</t>
    </r>
  </si>
  <si>
    <r>
      <t>一、201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年末政府专项债务余额限额</t>
    </r>
  </si>
  <si>
    <r>
      <t>二、201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年末政府专项债务余额</t>
    </r>
  </si>
  <si>
    <r>
      <t>三、201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年政府专项债务发行额</t>
    </r>
  </si>
  <si>
    <r>
      <t>四、201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年政府专项债务还本额</t>
    </r>
  </si>
  <si>
    <r>
      <t>五、201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年末政府专项债务余额</t>
    </r>
  </si>
  <si>
    <r>
      <t>201</t>
    </r>
    <r>
      <rPr>
        <b/>
        <sz val="18"/>
        <color indexed="8"/>
        <rFont val="宋体"/>
        <family val="0"/>
      </rPr>
      <t>9</t>
    </r>
    <r>
      <rPr>
        <b/>
        <sz val="18"/>
        <color indexed="8"/>
        <rFont val="宋体"/>
        <family val="0"/>
      </rPr>
      <t>年区级国有资本经营收入决算表</t>
    </r>
  </si>
  <si>
    <r>
      <t>201</t>
    </r>
    <r>
      <rPr>
        <b/>
        <sz val="18"/>
        <color indexed="8"/>
        <rFont val="宋体"/>
        <family val="0"/>
      </rPr>
      <t>9</t>
    </r>
    <r>
      <rPr>
        <b/>
        <sz val="18"/>
        <color indexed="8"/>
        <rFont val="宋体"/>
        <family val="0"/>
      </rPr>
      <t>年区级国有资本经营支出决算表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</si>
  <si>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年区级国有资本经营预算转移支付决算表</t>
    </r>
  </si>
  <si>
    <r>
      <t>说明：20</t>
    </r>
    <r>
      <rPr>
        <sz val="12"/>
        <color indexed="8"/>
        <rFont val="宋体"/>
        <family val="0"/>
      </rPr>
      <t>19</t>
    </r>
    <r>
      <rPr>
        <sz val="12"/>
        <color indexed="8"/>
        <rFont val="宋体"/>
        <family val="0"/>
      </rPr>
      <t>年我区无国有资本经营预算转移支付收入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</si>
  <si>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年度区级社会保险基金收入决算表</t>
    </r>
  </si>
  <si>
    <r>
      <t>说明：201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年我区社会保险基金收入由郑州市统一汇总并公开。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</si>
  <si>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年度区级社会保险基金支出决算表</t>
    </r>
  </si>
  <si>
    <r>
      <t>说明：201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年我区社会保险基金支出由郑州市统一汇总并公开。</t>
    </r>
  </si>
  <si>
    <r>
      <t>说明：201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年我区社会保险基金收支结余情况由郑州市统一汇总并公开。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</si>
  <si>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年度区级社会保险基金收支结余情况表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</si>
</sst>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#."/>
    <numFmt numFmtId="178" formatCode="\$#.00"/>
    <numFmt numFmtId="179" formatCode="%#.00"/>
    <numFmt numFmtId="180" formatCode="_-&quot;$&quot;* #,##0_-;\-&quot;$&quot;* #,##0_-;_-&quot;$&quot;* &quot;-&quot;_-;_-@_-"/>
    <numFmt numFmtId="181" formatCode="\$#,##0;\(\$#,##0\)"/>
    <numFmt numFmtId="182" formatCode="#,##0;\-#,##0;&quot;-&quot;"/>
    <numFmt numFmtId="183" formatCode="#,##0;\(#,##0\)"/>
    <numFmt numFmtId="184" formatCode="_-* #,##0&quot;$&quot;_-;\-* #,##0&quot;$&quot;_-;_-* &quot;-&quot;&quot;$&quot;_-;_-@_-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0;_琀"/>
    <numFmt numFmtId="190" formatCode="0.0"/>
    <numFmt numFmtId="191" formatCode="0_ "/>
    <numFmt numFmtId="192" formatCode="#,##0_ "/>
    <numFmt numFmtId="193" formatCode="#,##0_);[Red]\(#,##0\)"/>
    <numFmt numFmtId="194" formatCode="0.0_ "/>
    <numFmt numFmtId="195" formatCode="#,##0.0_ "/>
    <numFmt numFmtId="196" formatCode="0_);[Red]\(0\)"/>
    <numFmt numFmtId="197" formatCode="0.00_ "/>
    <numFmt numFmtId="198" formatCode="#,##0.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sz val="16"/>
      <name val="宋体"/>
      <family val="0"/>
    </font>
    <font>
      <sz val="14"/>
      <name val="Times New Roman"/>
      <family val="1"/>
    </font>
    <font>
      <sz val="12"/>
      <color indexed="9"/>
      <name val="宋体"/>
      <family val="0"/>
    </font>
    <font>
      <sz val="1"/>
      <color indexed="8"/>
      <name val="Courier"/>
      <family val="3"/>
    </font>
    <font>
      <sz val="11"/>
      <color indexed="20"/>
      <name val="宋体"/>
      <family val="0"/>
    </font>
    <font>
      <sz val="11"/>
      <color indexed="17"/>
      <name val="微软雅黑"/>
      <family val="2"/>
    </font>
    <font>
      <b/>
      <sz val="21"/>
      <name val="楷体_GB2312"/>
      <family val="0"/>
    </font>
    <font>
      <b/>
      <sz val="11"/>
      <color indexed="56"/>
      <name val="微软雅黑"/>
      <family val="2"/>
    </font>
    <font>
      <sz val="12"/>
      <name val="Arial"/>
      <family val="2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sz val="11"/>
      <color indexed="62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20"/>
      <name val="宋体"/>
      <family val="0"/>
    </font>
    <font>
      <b/>
      <sz val="13"/>
      <color indexed="56"/>
      <name val="微软雅黑"/>
      <family val="2"/>
    </font>
    <font>
      <sz val="1"/>
      <color indexed="63"/>
      <name val="Courier"/>
      <family val="3"/>
    </font>
    <font>
      <sz val="11"/>
      <color indexed="52"/>
      <name val="微软雅黑"/>
      <family val="2"/>
    </font>
    <font>
      <sz val="11"/>
      <color indexed="60"/>
      <name val="微软雅黑"/>
      <family val="2"/>
    </font>
    <font>
      <b/>
      <sz val="15"/>
      <color indexed="56"/>
      <name val="微软雅黑"/>
      <family val="2"/>
    </font>
    <font>
      <b/>
      <sz val="11"/>
      <color indexed="52"/>
      <name val="微软雅黑"/>
      <family val="2"/>
    </font>
    <font>
      <u val="single"/>
      <sz val="11"/>
      <color indexed="12"/>
      <name val="宋体"/>
      <family val="0"/>
    </font>
    <font>
      <b/>
      <sz val="11"/>
      <color indexed="9"/>
      <name val="微软雅黑"/>
      <family val="2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"/>
      <color indexed="16"/>
      <name val="Courier"/>
      <family val="3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sz val="11"/>
      <color indexed="42"/>
      <name val="宋体"/>
      <family val="0"/>
    </font>
    <font>
      <sz val="12"/>
      <color indexed="20"/>
      <name val="楷体_GB2312"/>
      <family val="0"/>
    </font>
    <font>
      <sz val="10"/>
      <name val="Helv"/>
      <family val="2"/>
    </font>
    <font>
      <sz val="1"/>
      <color indexed="18"/>
      <name val="Courier"/>
      <family val="3"/>
    </font>
    <font>
      <b/>
      <sz val="18"/>
      <name val="Arial"/>
      <family val="2"/>
    </font>
    <font>
      <b/>
      <sz val="15"/>
      <color indexed="62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sz val="12"/>
      <color indexed="17"/>
      <name val="楷体_GB2312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.5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官帕眉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2"/>
      <name val="바탕체"/>
      <family val="3"/>
    </font>
    <font>
      <b/>
      <sz val="10"/>
      <name val="宋体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/>
      <right/>
      <top style="thin">
        <color indexed="8"/>
      </top>
      <bottom/>
    </border>
  </borders>
  <cellStyleXfs count="1130">
    <xf numFmtId="0" fontId="0" fillId="0" borderId="0">
      <alignment vertical="center"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0" fontId="44" fillId="0" borderId="0">
      <alignment vertical="center"/>
      <protection/>
    </xf>
    <xf numFmtId="177" fontId="17" fillId="0" borderId="0">
      <alignment vertical="center"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" fillId="0" borderId="0">
      <alignment vertical="center"/>
      <protection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0" fontId="5" fillId="0" borderId="0">
      <alignment vertical="center"/>
      <protection/>
    </xf>
    <xf numFmtId="177" fontId="41" fillId="0" borderId="0">
      <alignment vertical="center"/>
      <protection locked="0"/>
    </xf>
    <xf numFmtId="0" fontId="5" fillId="0" borderId="0">
      <alignment vertical="center"/>
      <protection/>
    </xf>
    <xf numFmtId="177" fontId="17" fillId="0" borderId="0">
      <alignment vertical="center"/>
      <protection locked="0"/>
    </xf>
    <xf numFmtId="177" fontId="32" fillId="0" borderId="0">
      <alignment vertical="center"/>
      <protection locked="0"/>
    </xf>
    <xf numFmtId="177" fontId="50" fillId="0" borderId="0">
      <alignment vertical="center"/>
      <protection locked="0"/>
    </xf>
    <xf numFmtId="177" fontId="32" fillId="0" borderId="0">
      <alignment vertical="center"/>
      <protection locked="0"/>
    </xf>
    <xf numFmtId="177" fontId="50" fillId="0" borderId="0">
      <alignment vertical="center"/>
      <protection locked="0"/>
    </xf>
    <xf numFmtId="177" fontId="32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32" fillId="0" borderId="0">
      <alignment vertical="center"/>
      <protection locked="0"/>
    </xf>
    <xf numFmtId="177" fontId="50" fillId="0" borderId="0">
      <alignment vertical="center"/>
      <protection locked="0"/>
    </xf>
    <xf numFmtId="0" fontId="5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32" fillId="0" borderId="0">
      <alignment vertical="center"/>
      <protection locked="0"/>
    </xf>
    <xf numFmtId="177" fontId="17" fillId="0" borderId="0">
      <alignment vertical="center"/>
      <protection locked="0"/>
    </xf>
    <xf numFmtId="177" fontId="32" fillId="0" borderId="0">
      <alignment vertical="center"/>
      <protection locked="0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26" fillId="16" borderId="0" applyNumberFormat="0" applyBorder="0" applyAlignment="0" applyProtection="0"/>
    <xf numFmtId="0" fontId="47" fillId="17" borderId="0" applyNumberFormat="0" applyBorder="0" applyAlignment="0" applyProtection="0"/>
    <xf numFmtId="0" fontId="26" fillId="12" borderId="0" applyNumberFormat="0" applyBorder="0" applyAlignment="0" applyProtection="0"/>
    <xf numFmtId="0" fontId="47" fillId="12" borderId="0" applyNumberFormat="0" applyBorder="0" applyAlignment="0" applyProtection="0"/>
    <xf numFmtId="0" fontId="26" fillId="13" borderId="0" applyNumberFormat="0" applyBorder="0" applyAlignment="0" applyProtection="0"/>
    <xf numFmtId="0" fontId="47" fillId="14" borderId="0" applyNumberFormat="0" applyBorder="0" applyAlignment="0" applyProtection="0"/>
    <xf numFmtId="0" fontId="26" fillId="18" borderId="0" applyNumberFormat="0" applyBorder="0" applyAlignment="0" applyProtection="0"/>
    <xf numFmtId="0" fontId="47" fillId="11" borderId="0" applyNumberFormat="0" applyBorder="0" applyAlignment="0" applyProtection="0"/>
    <xf numFmtId="0" fontId="26" fillId="17" borderId="0" applyNumberFormat="0" applyBorder="0" applyAlignment="0" applyProtection="0"/>
    <xf numFmtId="0" fontId="47" fillId="17" borderId="0" applyNumberFormat="0" applyBorder="0" applyAlignment="0" applyProtection="0"/>
    <xf numFmtId="0" fontId="26" fillId="19" borderId="0" applyNumberFormat="0" applyBorder="0" applyAlignment="0" applyProtection="0"/>
    <xf numFmtId="0" fontId="47" fillId="5" borderId="0" applyNumberFormat="0" applyBorder="0" applyAlignment="0" applyProtection="0"/>
    <xf numFmtId="0" fontId="1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177" fontId="50" fillId="0" borderId="0">
      <alignment vertical="center"/>
      <protection locked="0"/>
    </xf>
    <xf numFmtId="177" fontId="50" fillId="0" borderId="0">
      <alignment vertical="center"/>
      <protection locked="0"/>
    </xf>
    <xf numFmtId="177" fontId="50" fillId="0" borderId="0">
      <alignment vertical="center"/>
      <protection locked="0"/>
    </xf>
    <xf numFmtId="177" fontId="50" fillId="0" borderId="0">
      <alignment vertical="center"/>
      <protection locked="0"/>
    </xf>
    <xf numFmtId="177" fontId="50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82" fontId="59" fillId="0" borderId="0" applyFill="0" applyBorder="0" applyAlignment="0">
      <protection/>
    </xf>
    <xf numFmtId="41" fontId="0" fillId="0" borderId="0" applyFont="0" applyFill="0" applyBorder="0" applyAlignment="0" applyProtection="0"/>
    <xf numFmtId="183" fontId="12" fillId="0" borderId="0">
      <alignment vertical="center"/>
      <protection/>
    </xf>
    <xf numFmtId="4" fontId="17" fillId="0" borderId="0">
      <alignment vertical="center"/>
      <protection locked="0"/>
    </xf>
    <xf numFmtId="180" fontId="0" fillId="0" borderId="0" applyFont="0" applyFill="0" applyBorder="0" applyAlignment="0" applyProtection="0"/>
    <xf numFmtId="178" fontId="17" fillId="0" borderId="0">
      <alignment vertical="center"/>
      <protection locked="0"/>
    </xf>
    <xf numFmtId="176" fontId="12" fillId="0" borderId="0">
      <alignment vertical="center"/>
      <protection/>
    </xf>
    <xf numFmtId="0" fontId="22" fillId="0" borderId="0" applyProtection="0">
      <alignment vertical="center"/>
    </xf>
    <xf numFmtId="181" fontId="12" fillId="0" borderId="0">
      <alignment vertical="center"/>
      <protection/>
    </xf>
    <xf numFmtId="2" fontId="22" fillId="0" borderId="0" applyProtection="0">
      <alignment vertical="center"/>
    </xf>
    <xf numFmtId="0" fontId="46" fillId="11" borderId="0" applyNumberFormat="0" applyBorder="0" applyAlignment="0" applyProtection="0"/>
    <xf numFmtId="0" fontId="55" fillId="0" borderId="1" applyNumberFormat="0" applyAlignment="0" applyProtection="0"/>
    <xf numFmtId="0" fontId="55" fillId="0" borderId="2">
      <alignment horizontal="left" vertical="center"/>
      <protection/>
    </xf>
    <xf numFmtId="0" fontId="51" fillId="0" borderId="0" applyProtection="0">
      <alignment vertical="center"/>
    </xf>
    <xf numFmtId="0" fontId="55" fillId="0" borderId="0" applyProtection="0">
      <alignment vertical="center"/>
    </xf>
    <xf numFmtId="0" fontId="46" fillId="3" borderId="3" applyNumberFormat="0" applyBorder="0" applyAlignment="0" applyProtection="0"/>
    <xf numFmtId="37" fontId="56" fillId="0" borderId="0">
      <alignment vertical="center"/>
      <protection/>
    </xf>
    <xf numFmtId="0" fontId="57" fillId="0" borderId="0">
      <alignment vertical="center"/>
      <protection/>
    </xf>
    <xf numFmtId="0" fontId="58" fillId="0" borderId="0">
      <alignment vertical="center"/>
      <protection/>
    </xf>
    <xf numFmtId="0" fontId="53" fillId="0" borderId="0">
      <alignment vertical="center"/>
      <protection/>
    </xf>
    <xf numFmtId="10" fontId="0" fillId="0" borderId="0" applyFont="0" applyFill="0" applyBorder="0" applyAlignment="0" applyProtection="0"/>
    <xf numFmtId="1" fontId="44" fillId="0" borderId="0">
      <alignment vertical="center"/>
      <protection/>
    </xf>
    <xf numFmtId="0" fontId="0" fillId="0" borderId="0" applyNumberFormat="0" applyFill="0" applyBorder="0" applyAlignment="0" applyProtection="0"/>
    <xf numFmtId="0" fontId="22" fillId="0" borderId="4" applyProtection="0">
      <alignment vertical="center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17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32" fillId="0" borderId="0">
      <alignment vertical="center"/>
      <protection locked="0"/>
    </xf>
    <xf numFmtId="177" fontId="17" fillId="0" borderId="0">
      <alignment vertical="center"/>
      <protection locked="0"/>
    </xf>
    <xf numFmtId="179" fontId="17" fillId="0" borderId="0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35" fillId="0" borderId="5" applyNumberFormat="0" applyFill="0" applyAlignment="0" applyProtection="0"/>
    <xf numFmtId="0" fontId="52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7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>
      <alignment horizontal="distributed" vertical="center" wrapText="1"/>
      <protection/>
    </xf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8" borderId="0" applyNumberFormat="0" applyBorder="0" applyAlignment="0" applyProtection="0"/>
    <xf numFmtId="0" fontId="43" fillId="8" borderId="0" applyNumberFormat="0" applyBorder="0" applyAlignment="0" applyProtection="0"/>
    <xf numFmtId="0" fontId="30" fillId="8" borderId="0" applyNumberFormat="0" applyBorder="0" applyAlignment="0" applyProtection="0"/>
    <xf numFmtId="0" fontId="40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0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0" fillId="8" borderId="0" applyNumberFormat="0" applyBorder="0" applyAlignment="0" applyProtection="0"/>
    <xf numFmtId="0" fontId="40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0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3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43" fillId="8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7" fontId="32" fillId="0" borderId="0">
      <alignment vertical="center"/>
      <protection locked="0"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9" borderId="0" applyNumberFormat="0" applyBorder="0" applyAlignment="0" applyProtection="0"/>
    <xf numFmtId="0" fontId="65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2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6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1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2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6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61" fillId="6" borderId="0" applyNumberFormat="0" applyBorder="0" applyAlignment="0" applyProtection="0"/>
    <xf numFmtId="0" fontId="65" fillId="9" borderId="0" applyNumberFormat="0" applyBorder="0" applyAlignment="0" applyProtection="0"/>
    <xf numFmtId="0" fontId="6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6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6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6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69" fillId="0" borderId="11" applyNumberFormat="0" applyFill="0" applyAlignment="0" applyProtection="0"/>
    <xf numFmtId="177" fontId="32" fillId="0" borderId="0">
      <alignment vertical="center"/>
      <protection locked="0"/>
    </xf>
    <xf numFmtId="177" fontId="41" fillId="0" borderId="0">
      <alignment vertical="center"/>
      <protection locked="0"/>
    </xf>
    <xf numFmtId="178" fontId="17" fillId="0" borderId="0">
      <alignment vertical="center"/>
      <protection locked="0"/>
    </xf>
    <xf numFmtId="185" fontId="0" fillId="0" borderId="0" applyFont="0" applyFill="0" applyBorder="0" applyAlignment="0" applyProtection="0"/>
    <xf numFmtId="177" fontId="32" fillId="0" borderId="0">
      <alignment vertical="center"/>
      <protection locked="0"/>
    </xf>
    <xf numFmtId="42" fontId="0" fillId="0" borderId="0" applyFont="0" applyFill="0" applyBorder="0" applyAlignment="0" applyProtection="0"/>
    <xf numFmtId="0" fontId="36" fillId="11" borderId="12" applyNumberFormat="0" applyAlignment="0" applyProtection="0"/>
    <xf numFmtId="0" fontId="70" fillId="3" borderId="12" applyNumberFormat="0" applyAlignment="0" applyProtection="0"/>
    <xf numFmtId="0" fontId="38" fillId="22" borderId="13" applyNumberFormat="0" applyAlignment="0" applyProtection="0"/>
    <xf numFmtId="0" fontId="71" fillId="22" borderId="13" applyNumberFormat="0" applyAlignment="0" applyProtection="0"/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4" fillId="0" borderId="1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50" fillId="0" borderId="0">
      <alignment vertical="center"/>
      <protection locked="0"/>
    </xf>
    <xf numFmtId="177" fontId="17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41" fillId="0" borderId="0">
      <alignment vertical="center"/>
      <protection locked="0"/>
    </xf>
    <xf numFmtId="177" fontId="50" fillId="0" borderId="0">
      <alignment vertical="center"/>
      <protection locked="0"/>
    </xf>
    <xf numFmtId="177" fontId="50" fillId="0" borderId="0">
      <alignment vertical="center"/>
      <protection locked="0"/>
    </xf>
    <xf numFmtId="43" fontId="0" fillId="0" borderId="0" applyFont="0" applyFill="0" applyBorder="0" applyAlignment="0" applyProtection="0"/>
    <xf numFmtId="177" fontId="32" fillId="0" borderId="0">
      <alignment vertical="center"/>
      <protection locked="0"/>
    </xf>
    <xf numFmtId="177" fontId="17" fillId="0" borderId="0">
      <alignment vertical="center"/>
      <protection locked="0"/>
    </xf>
    <xf numFmtId="177" fontId="32" fillId="0" borderId="0">
      <alignment vertical="center"/>
      <protection locked="0"/>
    </xf>
    <xf numFmtId="0" fontId="0" fillId="0" borderId="0" applyFont="0" applyFill="0" applyBorder="0" applyAlignment="0" applyProtection="0"/>
    <xf numFmtId="177" fontId="32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>
      <alignment vertical="center"/>
      <protection/>
    </xf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47" fillId="17" borderId="0" applyNumberFormat="0" applyBorder="0" applyAlignment="0" applyProtection="0"/>
    <xf numFmtId="0" fontId="26" fillId="27" borderId="0" applyNumberFormat="0" applyBorder="0" applyAlignment="0" applyProtection="0"/>
    <xf numFmtId="0" fontId="47" fillId="27" borderId="0" applyNumberFormat="0" applyBorder="0" applyAlignment="0" applyProtection="0"/>
    <xf numFmtId="0" fontId="26" fillId="28" borderId="0" applyNumberFormat="0" applyBorder="0" applyAlignment="0" applyProtection="0"/>
    <xf numFmtId="0" fontId="47" fillId="28" borderId="0" applyNumberFormat="0" applyBorder="0" applyAlignment="0" applyProtection="0"/>
    <xf numFmtId="0" fontId="26" fillId="18" borderId="0" applyNumberFormat="0" applyBorder="0" applyAlignment="0" applyProtection="0"/>
    <xf numFmtId="0" fontId="47" fillId="20" borderId="0" applyNumberFormat="0" applyBorder="0" applyAlignment="0" applyProtection="0"/>
    <xf numFmtId="0" fontId="26" fillId="17" borderId="0" applyNumberFormat="0" applyBorder="0" applyAlignment="0" applyProtection="0"/>
    <xf numFmtId="0" fontId="47" fillId="17" borderId="0" applyNumberFormat="0" applyBorder="0" applyAlignment="0" applyProtection="0"/>
    <xf numFmtId="0" fontId="26" fillId="29" borderId="0" applyNumberFormat="0" applyBorder="0" applyAlignment="0" applyProtection="0"/>
    <xf numFmtId="0" fontId="47" fillId="29" borderId="0" applyNumberFormat="0" applyBorder="0" applyAlignment="0" applyProtection="0"/>
    <xf numFmtId="0" fontId="34" fillId="14" borderId="0" applyNumberFormat="0" applyBorder="0" applyAlignment="0" applyProtection="0"/>
    <xf numFmtId="0" fontId="67" fillId="14" borderId="0" applyNumberFormat="0" applyBorder="0" applyAlignment="0" applyProtection="0"/>
    <xf numFmtId="0" fontId="27" fillId="11" borderId="15" applyNumberFormat="0" applyAlignment="0" applyProtection="0"/>
    <xf numFmtId="0" fontId="76" fillId="3" borderId="15" applyNumberFormat="0" applyAlignment="0" applyProtection="0"/>
    <xf numFmtId="0" fontId="25" fillId="5" borderId="12" applyNumberFormat="0" applyAlignment="0" applyProtection="0"/>
    <xf numFmtId="0" fontId="77" fillId="5" borderId="12" applyNumberFormat="0" applyAlignment="0" applyProtection="0"/>
    <xf numFmtId="1" fontId="63" fillId="0" borderId="3">
      <alignment vertical="center"/>
      <protection locked="0"/>
    </xf>
    <xf numFmtId="0" fontId="78" fillId="0" borderId="0">
      <alignment vertical="center"/>
      <protection/>
    </xf>
    <xf numFmtId="190" fontId="63" fillId="0" borderId="3">
      <alignment vertical="center"/>
      <protection locked="0"/>
    </xf>
    <xf numFmtId="0" fontId="44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9" fillId="0" borderId="0">
      <alignment vertical="center"/>
      <protection/>
    </xf>
  </cellStyleXfs>
  <cellXfs count="24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191" fontId="6" fillId="0" borderId="3" xfId="0" applyNumberFormat="1" applyFont="1" applyFill="1" applyBorder="1" applyAlignment="1">
      <alignment horizontal="left" vertical="center" wrapText="1"/>
    </xf>
    <xf numFmtId="192" fontId="6" fillId="0" borderId="3" xfId="690" applyNumberFormat="1" applyFont="1" applyFill="1" applyBorder="1" applyAlignment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192" fontId="7" fillId="0" borderId="3" xfId="690" applyNumberFormat="1" applyFont="1" applyFill="1" applyBorder="1" applyAlignment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640" applyNumberFormat="1" applyFont="1" applyFill="1" applyBorder="1" applyAlignment="1" applyProtection="1">
      <alignment horizontal="center" vertical="center"/>
      <protection/>
    </xf>
    <xf numFmtId="193" fontId="7" fillId="0" borderId="3" xfId="640" applyNumberFormat="1" applyFont="1" applyFill="1" applyBorder="1" applyAlignment="1">
      <alignment horizontal="left" vertical="center" wrapText="1"/>
      <protection/>
    </xf>
    <xf numFmtId="193" fontId="6" fillId="0" borderId="3" xfId="640" applyNumberFormat="1" applyFont="1" applyFill="1" applyBorder="1" applyAlignment="1">
      <alignment horizontal="left" vertical="center" wrapText="1"/>
      <protection/>
    </xf>
    <xf numFmtId="193" fontId="0" fillId="0" borderId="3" xfId="640" applyNumberFormat="1" applyFill="1" applyBorder="1" applyAlignment="1">
      <alignment vertical="center" wrapText="1"/>
      <protection/>
    </xf>
    <xf numFmtId="193" fontId="4" fillId="0" borderId="3" xfId="640" applyNumberFormat="1" applyFont="1" applyFill="1" applyBorder="1" applyAlignment="1">
      <alignment vertical="center" wrapText="1"/>
      <protection/>
    </xf>
    <xf numFmtId="193" fontId="0" fillId="0" borderId="3" xfId="640" applyNumberFormat="1" applyFont="1" applyFill="1" applyBorder="1" applyAlignment="1">
      <alignment vertical="center" wrapText="1"/>
      <protection/>
    </xf>
    <xf numFmtId="193" fontId="4" fillId="0" borderId="3" xfId="640" applyNumberFormat="1" applyFont="1" applyFill="1" applyBorder="1" applyAlignment="1" applyProtection="1">
      <alignment horizontal="center" vertical="center"/>
      <protection/>
    </xf>
    <xf numFmtId="191" fontId="7" fillId="0" borderId="3" xfId="640" applyNumberFormat="1" applyFont="1" applyFill="1" applyBorder="1" applyAlignment="1">
      <alignment horizontal="left" vertical="center" wrapText="1"/>
      <protection/>
    </xf>
    <xf numFmtId="0" fontId="0" fillId="0" borderId="3" xfId="640" applyFill="1" applyBorder="1" applyAlignment="1">
      <alignment vertical="center" wrapText="1"/>
      <protection/>
    </xf>
    <xf numFmtId="0" fontId="0" fillId="0" borderId="3" xfId="640" applyFont="1" applyFill="1" applyBorder="1" applyAlignment="1">
      <alignment horizontal="left" vertical="center" wrapText="1"/>
      <protection/>
    </xf>
    <xf numFmtId="0" fontId="4" fillId="0" borderId="3" xfId="640" applyFont="1" applyFill="1" applyBorder="1" applyAlignment="1">
      <alignment vertical="center" wrapText="1"/>
      <protection/>
    </xf>
    <xf numFmtId="0" fontId="8" fillId="0" borderId="0" xfId="689" applyFont="1" applyFill="1">
      <alignment vertical="center"/>
      <protection/>
    </xf>
    <xf numFmtId="0" fontId="0" fillId="0" borderId="0" xfId="689" applyFont="1" applyFill="1" applyAlignment="1">
      <alignment vertical="center"/>
      <protection/>
    </xf>
    <xf numFmtId="0" fontId="0" fillId="0" borderId="0" xfId="689" applyFont="1" applyFill="1">
      <alignment vertical="center"/>
      <protection/>
    </xf>
    <xf numFmtId="0" fontId="0" fillId="0" borderId="0" xfId="689" applyFill="1">
      <alignment vertical="center"/>
      <protection/>
    </xf>
    <xf numFmtId="0" fontId="3" fillId="0" borderId="0" xfId="689" applyFont="1" applyFill="1">
      <alignment vertical="center"/>
      <protection/>
    </xf>
    <xf numFmtId="49" fontId="0" fillId="0" borderId="0" xfId="639" applyNumberFormat="1" applyFont="1" applyFill="1" applyBorder="1" applyAlignment="1" applyProtection="1">
      <alignment horizontal="right" vertical="center" wrapText="1"/>
      <protection/>
    </xf>
    <xf numFmtId="0" fontId="4" fillId="0" borderId="3" xfId="639" applyFont="1" applyFill="1" applyBorder="1" applyAlignment="1">
      <alignment horizontal="center" vertical="center" wrapText="1"/>
      <protection/>
    </xf>
    <xf numFmtId="0" fontId="4" fillId="3" borderId="3" xfId="649" applyFont="1" applyFill="1" applyBorder="1" applyAlignment="1">
      <alignment horizontal="center" vertical="center" wrapText="1"/>
      <protection/>
    </xf>
    <xf numFmtId="0" fontId="0" fillId="0" borderId="3" xfId="689" applyFont="1" applyFill="1" applyBorder="1">
      <alignment vertical="center"/>
      <protection/>
    </xf>
    <xf numFmtId="193" fontId="0" fillId="0" borderId="3" xfId="0" applyNumberFormat="1" applyFont="1" applyFill="1" applyBorder="1" applyAlignment="1">
      <alignment horizontal="right" vertical="center"/>
    </xf>
    <xf numFmtId="49" fontId="0" fillId="0" borderId="3" xfId="639" applyNumberFormat="1" applyFont="1" applyFill="1" applyBorder="1" applyAlignment="1" applyProtection="1">
      <alignment horizontal="left" vertical="center" wrapText="1"/>
      <protection/>
    </xf>
    <xf numFmtId="193" fontId="0" fillId="0" borderId="3" xfId="647" applyNumberFormat="1" applyFont="1" applyFill="1" applyBorder="1" applyAlignment="1" applyProtection="1">
      <alignment horizontal="right" vertical="center"/>
      <protection/>
    </xf>
    <xf numFmtId="0" fontId="4" fillId="0" borderId="3" xfId="639" applyFont="1" applyFill="1" applyBorder="1" applyAlignment="1">
      <alignment horizontal="center" vertical="center"/>
      <protection/>
    </xf>
    <xf numFmtId="193" fontId="4" fillId="0" borderId="3" xfId="647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wrapText="1"/>
    </xf>
    <xf numFmtId="193" fontId="7" fillId="0" borderId="0" xfId="0" applyNumberFormat="1" applyFont="1" applyAlignment="1">
      <alignment wrapText="1"/>
    </xf>
    <xf numFmtId="10" fontId="7" fillId="0" borderId="0" xfId="0" applyNumberFormat="1" applyFont="1" applyAlignment="1">
      <alignment wrapText="1"/>
    </xf>
    <xf numFmtId="0" fontId="5" fillId="0" borderId="0" xfId="0" applyFont="1" applyFill="1" applyAlignment="1">
      <alignment/>
    </xf>
    <xf numFmtId="0" fontId="1" fillId="0" borderId="17" xfId="0" applyFont="1" applyBorder="1" applyAlignment="1">
      <alignment horizontal="right" vertical="center" wrapText="1"/>
    </xf>
    <xf numFmtId="0" fontId="0" fillId="0" borderId="0" xfId="650">
      <alignment vertical="center"/>
      <protection/>
    </xf>
    <xf numFmtId="0" fontId="0" fillId="0" borderId="0" xfId="693" applyFill="1" applyAlignment="1">
      <alignment vertical="center" wrapText="1"/>
      <protection/>
    </xf>
    <xf numFmtId="0" fontId="0" fillId="0" borderId="0" xfId="693" applyFont="1" applyFill="1">
      <alignment vertical="center"/>
      <protection/>
    </xf>
    <xf numFmtId="0" fontId="0" fillId="0" borderId="0" xfId="693" applyFill="1">
      <alignment vertical="center"/>
      <protection/>
    </xf>
    <xf numFmtId="0" fontId="4" fillId="0" borderId="18" xfId="693" applyFont="1" applyFill="1" applyBorder="1" applyAlignment="1">
      <alignment horizontal="center" vertical="center" wrapText="1"/>
      <protection/>
    </xf>
    <xf numFmtId="0" fontId="4" fillId="0" borderId="19" xfId="693" applyFont="1" applyFill="1" applyBorder="1" applyAlignment="1">
      <alignment horizontal="center" vertical="center" wrapText="1"/>
      <protection/>
    </xf>
    <xf numFmtId="0" fontId="4" fillId="0" borderId="3" xfId="693" applyFont="1" applyFill="1" applyBorder="1" applyAlignment="1">
      <alignment horizontal="center" vertical="center" wrapText="1"/>
      <protection/>
    </xf>
    <xf numFmtId="192" fontId="0" fillId="0" borderId="3" xfId="693" applyNumberFormat="1" applyFont="1" applyFill="1" applyBorder="1" applyAlignment="1">
      <alignment horizontal="center" vertical="center"/>
      <protection/>
    </xf>
    <xf numFmtId="0" fontId="0" fillId="0" borderId="3" xfId="693" applyFont="1" applyFill="1" applyBorder="1" applyAlignment="1">
      <alignment horizontal="center" vertical="center" wrapText="1"/>
      <protection/>
    </xf>
    <xf numFmtId="0" fontId="0" fillId="0" borderId="0" xfId="639" applyAlignment="1">
      <alignment vertical="center"/>
      <protection/>
    </xf>
    <xf numFmtId="0" fontId="4" fillId="0" borderId="18" xfId="639" applyFont="1" applyFill="1" applyBorder="1" applyAlignment="1">
      <alignment horizontal="center" vertical="center" wrapText="1"/>
      <protection/>
    </xf>
    <xf numFmtId="49" fontId="0" fillId="3" borderId="3" xfId="639" applyNumberFormat="1" applyFill="1" applyBorder="1" applyAlignment="1" applyProtection="1">
      <alignment horizontal="left" vertical="center" wrapText="1"/>
      <protection/>
    </xf>
    <xf numFmtId="193" fontId="5" fillId="3" borderId="3" xfId="647" applyNumberFormat="1" applyFont="1" applyFill="1" applyBorder="1" applyAlignment="1" applyProtection="1">
      <alignment horizontal="right" vertical="center"/>
      <protection/>
    </xf>
    <xf numFmtId="49" fontId="4" fillId="0" borderId="3" xfId="639" applyNumberFormat="1" applyFont="1" applyFill="1" applyBorder="1" applyAlignment="1" applyProtection="1">
      <alignment horizontal="center" vertical="center" wrapText="1"/>
      <protection/>
    </xf>
    <xf numFmtId="193" fontId="10" fillId="3" borderId="3" xfId="647" applyNumberFormat="1" applyFont="1" applyFill="1" applyBorder="1" applyAlignment="1" applyProtection="1">
      <alignment horizontal="right" vertical="center"/>
      <protection/>
    </xf>
    <xf numFmtId="0" fontId="0" fillId="0" borderId="0" xfId="694" applyFill="1" applyAlignment="1">
      <alignment/>
      <protection/>
    </xf>
    <xf numFmtId="0" fontId="0" fillId="0" borderId="0" xfId="694" applyNumberFormat="1" applyFont="1" applyFill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3" fontId="5" fillId="30" borderId="3" xfId="0" applyNumberFormat="1" applyFont="1" applyFill="1" applyBorder="1" applyAlignment="1" applyProtection="1">
      <alignment horizontal="right" vertical="center"/>
      <protection/>
    </xf>
    <xf numFmtId="3" fontId="5" fillId="3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>
      <alignment vertical="center" wrapText="1"/>
    </xf>
    <xf numFmtId="0" fontId="0" fillId="0" borderId="3" xfId="0" applyNumberForma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3" fontId="1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695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10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9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20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vertical="center"/>
    </xf>
    <xf numFmtId="0" fontId="0" fillId="0" borderId="0" xfId="649">
      <alignment vertical="center"/>
      <protection/>
    </xf>
    <xf numFmtId="0" fontId="0" fillId="0" borderId="0" xfId="692" applyFill="1" applyAlignment="1">
      <alignment vertical="center" wrapText="1"/>
      <protection/>
    </xf>
    <xf numFmtId="0" fontId="0" fillId="0" borderId="0" xfId="692" applyFont="1" applyFill="1">
      <alignment vertical="center"/>
      <protection/>
    </xf>
    <xf numFmtId="0" fontId="0" fillId="0" borderId="0" xfId="692" applyFill="1">
      <alignment vertical="center"/>
      <protection/>
    </xf>
    <xf numFmtId="0" fontId="4" fillId="0" borderId="3" xfId="692" applyFont="1" applyFill="1" applyBorder="1" applyAlignment="1">
      <alignment horizontal="center" vertical="center" wrapText="1"/>
      <protection/>
    </xf>
    <xf numFmtId="0" fontId="0" fillId="0" borderId="3" xfId="692" applyFont="1" applyFill="1" applyBorder="1" applyAlignment="1">
      <alignment vertical="center" wrapText="1"/>
      <protection/>
    </xf>
    <xf numFmtId="49" fontId="4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>
      <alignment vertical="center"/>
    </xf>
    <xf numFmtId="192" fontId="5" fillId="0" borderId="3" xfId="0" applyNumberFormat="1" applyFont="1" applyFill="1" applyBorder="1" applyAlignment="1" applyProtection="1">
      <alignment horizontal="right" vertical="center"/>
      <protection/>
    </xf>
    <xf numFmtId="193" fontId="5" fillId="0" borderId="3" xfId="0" applyNumberFormat="1" applyFont="1" applyFill="1" applyBorder="1" applyAlignment="1" applyProtection="1">
      <alignment horizontal="right" vertical="center"/>
      <protection/>
    </xf>
    <xf numFmtId="192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192" fontId="1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639" applyFont="1" applyFill="1" applyAlignment="1">
      <alignment vertical="center"/>
      <protection/>
    </xf>
    <xf numFmtId="0" fontId="4" fillId="0" borderId="3" xfId="649" applyFont="1" applyFill="1" applyBorder="1" applyAlignment="1">
      <alignment horizontal="center" vertical="center" wrapText="1"/>
      <protection/>
    </xf>
    <xf numFmtId="0" fontId="0" fillId="0" borderId="0" xfId="639" applyFill="1" applyAlignment="1">
      <alignment/>
      <protection/>
    </xf>
    <xf numFmtId="191" fontId="0" fillId="0" borderId="0" xfId="639" applyNumberFormat="1" applyFill="1" applyAlignment="1">
      <alignment/>
      <protection/>
    </xf>
    <xf numFmtId="0" fontId="0" fillId="0" borderId="0" xfId="639" applyAlignment="1">
      <alignment/>
      <protection/>
    </xf>
    <xf numFmtId="0" fontId="4" fillId="0" borderId="3" xfId="638" applyFont="1" applyFill="1" applyBorder="1" applyAlignment="1">
      <alignment horizontal="center" vertical="center"/>
      <protection/>
    </xf>
    <xf numFmtId="191" fontId="4" fillId="0" borderId="3" xfId="638" applyNumberFormat="1" applyFont="1" applyFill="1" applyBorder="1" applyAlignment="1">
      <alignment horizontal="center" vertical="center" wrapText="1"/>
      <protection/>
    </xf>
    <xf numFmtId="49" fontId="0" fillId="0" borderId="3" xfId="691" applyNumberFormat="1" applyFont="1" applyFill="1" applyBorder="1" applyAlignment="1" applyProtection="1">
      <alignment horizontal="left" vertical="center" wrapText="1"/>
      <protection/>
    </xf>
    <xf numFmtId="193" fontId="5" fillId="0" borderId="3" xfId="691" applyNumberFormat="1" applyFont="1" applyFill="1" applyBorder="1" applyAlignment="1" applyProtection="1">
      <alignment horizontal="right" vertical="center" wrapText="1"/>
      <protection/>
    </xf>
    <xf numFmtId="49" fontId="0" fillId="0" borderId="3" xfId="691" applyNumberFormat="1" applyFont="1" applyFill="1" applyBorder="1" applyAlignment="1" applyProtection="1">
      <alignment horizontal="center" vertical="center" wrapText="1" indent="1"/>
      <protection/>
    </xf>
    <xf numFmtId="0" fontId="4" fillId="0" borderId="0" xfId="694" applyFont="1" applyAlignment="1">
      <alignment/>
      <protection/>
    </xf>
    <xf numFmtId="0" fontId="0" fillId="0" borderId="0" xfId="694" applyFont="1" applyFill="1" applyAlignment="1">
      <alignment/>
      <protection/>
    </xf>
    <xf numFmtId="0" fontId="0" fillId="0" borderId="0" xfId="694" applyAlignment="1">
      <alignment/>
      <protection/>
    </xf>
    <xf numFmtId="0" fontId="4" fillId="0" borderId="3" xfId="69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196" fontId="10" fillId="0" borderId="0" xfId="0" applyNumberFormat="1" applyFont="1" applyFill="1" applyAlignment="1">
      <alignment/>
    </xf>
    <xf numFmtId="196" fontId="5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 locked="0"/>
    </xf>
    <xf numFmtId="1" fontId="4" fillId="0" borderId="3" xfId="0" applyNumberFormat="1" applyFont="1" applyFill="1" applyBorder="1" applyAlignment="1">
      <alignment horizontal="center" vertical="center"/>
    </xf>
    <xf numFmtId="192" fontId="5" fillId="0" borderId="3" xfId="0" applyNumberFormat="1" applyFont="1" applyFill="1" applyBorder="1" applyAlignment="1">
      <alignment/>
    </xf>
    <xf numFmtId="192" fontId="10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center" indent="1"/>
      <protection locked="0"/>
    </xf>
    <xf numFmtId="197" fontId="10" fillId="0" borderId="3" xfId="1088" applyNumberFormat="1" applyFont="1" applyFill="1" applyBorder="1" applyAlignment="1" applyProtection="1">
      <alignment horizontal="right" vertical="center" wrapText="1"/>
      <protection locked="0"/>
    </xf>
    <xf numFmtId="197" fontId="5" fillId="0" borderId="3" xfId="1088" applyNumberFormat="1" applyFont="1" applyFill="1" applyBorder="1" applyAlignment="1" applyProtection="1">
      <alignment horizontal="right" vertical="center" wrapText="1"/>
      <protection locked="0"/>
    </xf>
    <xf numFmtId="198" fontId="5" fillId="0" borderId="3" xfId="1088" applyNumberFormat="1" applyFont="1" applyFill="1" applyBorder="1" applyAlignment="1">
      <alignment horizontal="right" wrapText="1"/>
    </xf>
    <xf numFmtId="198" fontId="10" fillId="0" borderId="3" xfId="1088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197" fontId="5" fillId="0" borderId="3" xfId="0" applyNumberFormat="1" applyFont="1" applyFill="1" applyBorder="1" applyAlignment="1">
      <alignment horizontal="right" vertical="center"/>
    </xf>
    <xf numFmtId="197" fontId="10" fillId="3" borderId="3" xfId="0" applyNumberFormat="1" applyFont="1" applyFill="1" applyBorder="1" applyAlignment="1">
      <alignment horizontal="right" vertical="center"/>
    </xf>
    <xf numFmtId="198" fontId="0" fillId="0" borderId="3" xfId="1088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197" fontId="5" fillId="0" borderId="3" xfId="0" applyNumberFormat="1" applyFont="1" applyFill="1" applyBorder="1" applyAlignment="1">
      <alignment vertical="center"/>
    </xf>
    <xf numFmtId="197" fontId="10" fillId="0" borderId="3" xfId="0" applyNumberFormat="1" applyFont="1" applyFill="1" applyBorder="1" applyAlignment="1">
      <alignment vertical="center"/>
    </xf>
    <xf numFmtId="0" fontId="0" fillId="0" borderId="3" xfId="0" applyNumberFormat="1" applyFill="1" applyBorder="1" applyAlignment="1" applyProtection="1">
      <alignment horizontal="left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80" fillId="31" borderId="3" xfId="0" applyNumberFormat="1" applyFont="1" applyFill="1" applyBorder="1" applyAlignment="1" applyProtection="1">
      <alignment vertical="center"/>
      <protection/>
    </xf>
    <xf numFmtId="0" fontId="3" fillId="31" borderId="3" xfId="0" applyNumberFormat="1" applyFont="1" applyFill="1" applyBorder="1" applyAlignment="1" applyProtection="1">
      <alignment vertical="center"/>
      <protection/>
    </xf>
    <xf numFmtId="3" fontId="0" fillId="31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49" fontId="0" fillId="3" borderId="3" xfId="639" applyNumberFormat="1" applyFont="1" applyFill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93" fontId="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19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193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192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192" fontId="6" fillId="3" borderId="3" xfId="0" applyNumberFormat="1" applyFont="1" applyFill="1" applyBorder="1" applyAlignment="1">
      <alignment horizontal="right" vertical="center" wrapText="1"/>
    </xf>
    <xf numFmtId="192" fontId="6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9" xfId="0" applyNumberForma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695" applyNumberFormat="1" applyFont="1" applyFill="1" applyBorder="1" applyAlignment="1" applyProtection="1">
      <alignment vertical="center" wrapText="1"/>
      <protection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0" xfId="694" applyFont="1" applyFill="1" applyAlignment="1">
      <alignment/>
      <protection/>
    </xf>
    <xf numFmtId="0" fontId="0" fillId="0" borderId="3" xfId="692" applyFont="1" applyFill="1" applyBorder="1" applyAlignment="1">
      <alignment vertical="center" wrapText="1"/>
      <protection/>
    </xf>
    <xf numFmtId="0" fontId="0" fillId="0" borderId="3" xfId="693" applyFont="1" applyFill="1" applyBorder="1" applyAlignment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694" applyNumberFormat="1" applyFont="1" applyFill="1" applyAlignment="1" applyProtection="1">
      <alignment horizontal="center" vertical="center"/>
      <protection/>
    </xf>
    <xf numFmtId="0" fontId="2" fillId="0" borderId="0" xfId="694" applyNumberFormat="1" applyFont="1" applyFill="1" applyAlignment="1" applyProtection="1">
      <alignment horizontal="center" vertical="center"/>
      <protection/>
    </xf>
    <xf numFmtId="0" fontId="13" fillId="0" borderId="0" xfId="638" applyFont="1" applyFill="1" applyAlignment="1">
      <alignment horizontal="center" vertical="center"/>
      <protection/>
    </xf>
    <xf numFmtId="191" fontId="13" fillId="0" borderId="0" xfId="638" applyNumberFormat="1" applyFont="1" applyFill="1" applyAlignment="1">
      <alignment horizontal="center" vertical="center"/>
      <protection/>
    </xf>
    <xf numFmtId="0" fontId="0" fillId="0" borderId="20" xfId="638" applyFont="1" applyFill="1" applyBorder="1" applyAlignment="1">
      <alignment horizontal="right" vertical="center"/>
      <protection/>
    </xf>
    <xf numFmtId="191" fontId="0" fillId="0" borderId="20" xfId="638" applyNumberFormat="1" applyFont="1" applyFill="1" applyBorder="1" applyAlignment="1">
      <alignment horizontal="right" vertical="center"/>
      <protection/>
    </xf>
    <xf numFmtId="0" fontId="13" fillId="0" borderId="0" xfId="649" applyFont="1" applyFill="1" applyAlignment="1">
      <alignment horizontal="center" vertical="center"/>
      <protection/>
    </xf>
    <xf numFmtId="0" fontId="13" fillId="0" borderId="0" xfId="649" applyFont="1" applyFill="1" applyAlignment="1">
      <alignment horizontal="center" vertical="center"/>
      <protection/>
    </xf>
    <xf numFmtId="0" fontId="0" fillId="0" borderId="20" xfId="649" applyFont="1" applyFill="1" applyBorder="1" applyAlignment="1">
      <alignment horizontal="right" vertical="center"/>
      <protection/>
    </xf>
    <xf numFmtId="1" fontId="0" fillId="0" borderId="20" xfId="0" applyNumberFormat="1" applyFont="1" applyFill="1" applyBorder="1" applyAlignment="1">
      <alignment horizontal="right" vertical="center"/>
    </xf>
    <xf numFmtId="0" fontId="0" fillId="0" borderId="20" xfId="692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694" applyNumberFormat="1" applyFont="1" applyFill="1" applyAlignment="1" applyProtection="1">
      <alignment horizontal="right" vertical="center"/>
      <protection/>
    </xf>
    <xf numFmtId="0" fontId="2" fillId="0" borderId="0" xfId="689" applyFont="1" applyFill="1" applyAlignment="1">
      <alignment horizontal="center" vertical="center"/>
      <protection/>
    </xf>
    <xf numFmtId="0" fontId="2" fillId="0" borderId="0" xfId="689" applyFont="1" applyFill="1" applyAlignment="1">
      <alignment horizontal="center" vertical="center"/>
      <protection/>
    </xf>
    <xf numFmtId="49" fontId="0" fillId="3" borderId="20" xfId="639" applyNumberFormat="1" applyFont="1" applyFill="1" applyBorder="1" applyAlignment="1" applyProtection="1">
      <alignment horizontal="right" vertical="center" wrapText="1"/>
      <protection/>
    </xf>
    <xf numFmtId="0" fontId="0" fillId="0" borderId="20" xfId="693" applyFont="1" applyFill="1" applyBorder="1" applyAlignment="1">
      <alignment horizontal="right" vertical="center"/>
      <protection/>
    </xf>
    <xf numFmtId="0" fontId="0" fillId="0" borderId="0" xfId="693" applyFont="1" applyFill="1" applyBorder="1" applyAlignment="1">
      <alignment horizontal="right" vertical="center"/>
      <protection/>
    </xf>
    <xf numFmtId="0" fontId="0" fillId="0" borderId="24" xfId="69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689" applyFont="1" applyFill="1" applyAlignment="1">
      <alignment horizontal="center" vertical="center"/>
      <protection/>
    </xf>
    <xf numFmtId="0" fontId="6" fillId="0" borderId="25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1116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?鹎%U龡&amp;H齲_x0001_C铣_x0014__x0007__x0001__x0001_" xfId="45"/>
    <cellStyle name="_05" xfId="46"/>
    <cellStyle name="_1" xfId="47"/>
    <cellStyle name="_13" xfId="48"/>
    <cellStyle name="_13-19" xfId="49"/>
    <cellStyle name="_13-19(1)" xfId="50"/>
    <cellStyle name="_16" xfId="51"/>
    <cellStyle name="_17" xfId="52"/>
    <cellStyle name="_2003-17" xfId="53"/>
    <cellStyle name="_2005-09" xfId="54"/>
    <cellStyle name="_2005-17" xfId="55"/>
    <cellStyle name="_2005-18" xfId="56"/>
    <cellStyle name="_2005-19" xfId="57"/>
    <cellStyle name="_2006-2" xfId="58"/>
    <cellStyle name="_2010.10.30" xfId="59"/>
    <cellStyle name="_2010省对市县转移支付测算表(10-21）" xfId="60"/>
    <cellStyle name="_29" xfId="61"/>
    <cellStyle name="_Book3" xfId="62"/>
    <cellStyle name="_ET_STYLE_NoName_00_" xfId="63"/>
    <cellStyle name="_ET_STYLE_NoName_00__20161017---核定基数定表" xfId="64"/>
    <cellStyle name="_NJ09-05" xfId="65"/>
    <cellStyle name="_NJ17-06" xfId="66"/>
    <cellStyle name="_NJ17-24" xfId="67"/>
    <cellStyle name="_NJ17-25" xfId="68"/>
    <cellStyle name="_NJ17-26" xfId="69"/>
    <cellStyle name="_NJ18-13" xfId="70"/>
    <cellStyle name="_NJ18-27" xfId="71"/>
    <cellStyle name="_定稿" xfId="72"/>
    <cellStyle name="_分市分省GDP" xfId="73"/>
    <cellStyle name="_副本2006-2" xfId="74"/>
    <cellStyle name="_副本2006-2新" xfId="75"/>
    <cellStyle name="_转移支付" xfId="76"/>
    <cellStyle name="_综合数据" xfId="77"/>
    <cellStyle name="_纵横对比" xfId="78"/>
    <cellStyle name="¡ã¨" xfId="79"/>
    <cellStyle name="»õ" xfId="80"/>
    <cellStyle name="»õ±ò" xfId="81"/>
    <cellStyle name="»õ±ò[" xfId="82"/>
    <cellStyle name="»õ±ò[0]" xfId="83"/>
    <cellStyle name="»õ±ò_10" xfId="84"/>
    <cellStyle name="°" xfId="85"/>
    <cellStyle name="°_05" xfId="86"/>
    <cellStyle name="°_1" xfId="87"/>
    <cellStyle name="°_17" xfId="88"/>
    <cellStyle name="°_2003-17" xfId="89"/>
    <cellStyle name="°_2006-2" xfId="90"/>
    <cellStyle name="°_Book3" xfId="91"/>
    <cellStyle name="°_NJ17-14" xfId="92"/>
    <cellStyle name="°_定稿" xfId="93"/>
    <cellStyle name="°_副本2006-2" xfId="94"/>
    <cellStyle name="°_副本2006-2新" xfId="95"/>
    <cellStyle name="°_综合数据" xfId="96"/>
    <cellStyle name="°_纵横对比" xfId="97"/>
    <cellStyle name="°ù·" xfId="98"/>
    <cellStyle name="°ù·ö±è" xfId="99"/>
    <cellStyle name="0,0&#10;&#10;NA&#10;&#10;" xfId="100"/>
    <cellStyle name="20% - 强调文字颜色 1" xfId="101"/>
    <cellStyle name="20% - 强调文字颜色 1 2" xfId="102"/>
    <cellStyle name="20% - 强调文字颜色 2" xfId="103"/>
    <cellStyle name="20% - 强调文字颜色 2 2" xfId="104"/>
    <cellStyle name="20% - 强调文字颜色 3" xfId="105"/>
    <cellStyle name="20% - 强调文字颜色 3 2" xfId="106"/>
    <cellStyle name="20% - 强调文字颜色 4" xfId="107"/>
    <cellStyle name="20% - 强调文字颜色 4 2" xfId="108"/>
    <cellStyle name="20% - 强调文字颜色 5" xfId="109"/>
    <cellStyle name="20% - 强调文字颜色 5 2" xfId="110"/>
    <cellStyle name="20% - 强调文字颜色 6" xfId="111"/>
    <cellStyle name="20% - 强调文字颜色 6 2" xfId="112"/>
    <cellStyle name="3" xfId="113"/>
    <cellStyle name="3?" xfId="114"/>
    <cellStyle name="3?ê" xfId="115"/>
    <cellStyle name="3_03-17" xfId="116"/>
    <cellStyle name="3_04-19" xfId="117"/>
    <cellStyle name="3_05" xfId="118"/>
    <cellStyle name="3_2005-18" xfId="119"/>
    <cellStyle name="3_2005-19" xfId="120"/>
    <cellStyle name="3_封面" xfId="121"/>
    <cellStyle name="3¡" xfId="122"/>
    <cellStyle name="3￡" xfId="123"/>
    <cellStyle name="³£" xfId="124"/>
    <cellStyle name="3￡1" xfId="125"/>
    <cellStyle name="³£¹æ" xfId="126"/>
    <cellStyle name="40% - 强调文字颜色 1" xfId="127"/>
    <cellStyle name="40% - 强调文字颜色 1 2" xfId="128"/>
    <cellStyle name="40% - 强调文字颜色 2" xfId="129"/>
    <cellStyle name="40% - 强调文字颜色 2 2" xfId="130"/>
    <cellStyle name="40% - 强调文字颜色 3" xfId="131"/>
    <cellStyle name="40% - 强调文字颜色 3 2" xfId="132"/>
    <cellStyle name="40% - 强调文字颜色 4" xfId="133"/>
    <cellStyle name="40% - 强调文字颜色 4 2" xfId="134"/>
    <cellStyle name="40% - 强调文字颜色 5" xfId="135"/>
    <cellStyle name="40% - 强调文字颜色 5 2" xfId="136"/>
    <cellStyle name="40% - 强调文字颜色 6" xfId="137"/>
    <cellStyle name="40% - 强调文字颜色 6 2" xfId="138"/>
    <cellStyle name="60% - 强调文字颜色 1" xfId="139"/>
    <cellStyle name="60% - 强调文字颜色 1 2" xfId="140"/>
    <cellStyle name="60% - 强调文字颜色 2" xfId="141"/>
    <cellStyle name="60% - 强调文字颜色 2 2" xfId="142"/>
    <cellStyle name="60% - 强调文字颜色 3" xfId="143"/>
    <cellStyle name="60% - 强调文字颜色 3 2" xfId="144"/>
    <cellStyle name="60% - 强调文字颜色 4" xfId="145"/>
    <cellStyle name="60% - 强调文字颜色 4 2" xfId="146"/>
    <cellStyle name="60% - 强调文字颜色 5" xfId="147"/>
    <cellStyle name="60% - 强调文字颜色 5 2" xfId="148"/>
    <cellStyle name="60% - 强调文字颜色 6" xfId="149"/>
    <cellStyle name="60% - 强调文字颜色 6 2" xfId="150"/>
    <cellStyle name="Accent1" xfId="151"/>
    <cellStyle name="Accent1 - 20%" xfId="152"/>
    <cellStyle name="Accent1 - 40%" xfId="153"/>
    <cellStyle name="Accent1 - 60%" xfId="154"/>
    <cellStyle name="Accent1_2006年33甘肃" xfId="155"/>
    <cellStyle name="Accent2" xfId="156"/>
    <cellStyle name="Accent2 - 20%" xfId="157"/>
    <cellStyle name="Accent2 - 40%" xfId="158"/>
    <cellStyle name="Accent2 - 60%" xfId="159"/>
    <cellStyle name="Accent2_2006年33甘肃" xfId="160"/>
    <cellStyle name="Accent3" xfId="161"/>
    <cellStyle name="Accent3 - 20%" xfId="162"/>
    <cellStyle name="Accent3 - 40%" xfId="163"/>
    <cellStyle name="Accent3 - 60%" xfId="164"/>
    <cellStyle name="Accent3_2006年33甘肃" xfId="165"/>
    <cellStyle name="Accent4" xfId="166"/>
    <cellStyle name="Accent4 - 20%" xfId="167"/>
    <cellStyle name="Accent4 - 40%" xfId="168"/>
    <cellStyle name="Accent4 - 60%" xfId="169"/>
    <cellStyle name="Accent5" xfId="170"/>
    <cellStyle name="Accent5 - 20%" xfId="171"/>
    <cellStyle name="Accent5 - 40%" xfId="172"/>
    <cellStyle name="Accent5 - 60%" xfId="173"/>
    <cellStyle name="Accent6" xfId="174"/>
    <cellStyle name="Accent6 - 20%" xfId="175"/>
    <cellStyle name="Accent6 - 40%" xfId="176"/>
    <cellStyle name="Accent6 - 60%" xfId="177"/>
    <cellStyle name="Accent6_2006年33甘肃" xfId="178"/>
    <cellStyle name="Æõ" xfId="179"/>
    <cellStyle name="Æõí¨" xfId="180"/>
    <cellStyle name="Ç§·" xfId="181"/>
    <cellStyle name="Ç§·öî»" xfId="182"/>
    <cellStyle name="Ç§·öî»[0]" xfId="183"/>
    <cellStyle name="Ç§î»" xfId="184"/>
    <cellStyle name="Ç§î»[0]" xfId="185"/>
    <cellStyle name="Ç§î»·ö¸" xfId="186"/>
    <cellStyle name="Calc Currency (0)" xfId="187"/>
    <cellStyle name="Comma [0]" xfId="188"/>
    <cellStyle name="comma zerodec" xfId="189"/>
    <cellStyle name="Comma_04" xfId="190"/>
    <cellStyle name="Currency [0]" xfId="191"/>
    <cellStyle name="Currency_04" xfId="192"/>
    <cellStyle name="Currency1" xfId="193"/>
    <cellStyle name="Date" xfId="194"/>
    <cellStyle name="Dollar (zero dec)" xfId="195"/>
    <cellStyle name="Fixed" xfId="196"/>
    <cellStyle name="Grey" xfId="197"/>
    <cellStyle name="Header1" xfId="198"/>
    <cellStyle name="Header2" xfId="199"/>
    <cellStyle name="HEADING1" xfId="200"/>
    <cellStyle name="HEADING2" xfId="201"/>
    <cellStyle name="Input [yellow]" xfId="202"/>
    <cellStyle name="no dec" xfId="203"/>
    <cellStyle name="Norma,_laroux_4_营业在建 (2)_E21" xfId="204"/>
    <cellStyle name="Normal - Style1" xfId="205"/>
    <cellStyle name="Normal_#10-Headcount" xfId="206"/>
    <cellStyle name="Percent [2]" xfId="207"/>
    <cellStyle name="Percent_laroux" xfId="208"/>
    <cellStyle name="RowLevel_0" xfId="209"/>
    <cellStyle name="Total" xfId="210"/>
    <cellStyle name="百" xfId="211"/>
    <cellStyle name="百_03-17" xfId="212"/>
    <cellStyle name="百_04-19" xfId="213"/>
    <cellStyle name="百_05" xfId="214"/>
    <cellStyle name="百_2005-18" xfId="215"/>
    <cellStyle name="百_2005-19" xfId="216"/>
    <cellStyle name="百_NJ09-03" xfId="217"/>
    <cellStyle name="百_NJ09-04" xfId="218"/>
    <cellStyle name="百_NJ09-05" xfId="219"/>
    <cellStyle name="百_NJ09-07" xfId="220"/>
    <cellStyle name="百_NJ09-08" xfId="221"/>
    <cellStyle name="百_NJ17-07" xfId="222"/>
    <cellStyle name="百_NJ17-08" xfId="223"/>
    <cellStyle name="百_NJ17-11" xfId="224"/>
    <cellStyle name="百_NJ17-16" xfId="225"/>
    <cellStyle name="百_NJ17-18" xfId="226"/>
    <cellStyle name="百_NJ17-19" xfId="227"/>
    <cellStyle name="百_NJ17-21" xfId="228"/>
    <cellStyle name="百_NJ17-22" xfId="229"/>
    <cellStyle name="百_NJ17-23" xfId="230"/>
    <cellStyle name="百_NJ17-25" xfId="231"/>
    <cellStyle name="百_NJ17-26" xfId="232"/>
    <cellStyle name="百_NJ17-27" xfId="233"/>
    <cellStyle name="百_NJ17-28" xfId="234"/>
    <cellStyle name="百_NJ17-33" xfId="235"/>
    <cellStyle name="百_NJ17-34" xfId="236"/>
    <cellStyle name="百_NJ17-35" xfId="237"/>
    <cellStyle name="百_NJ17-36" xfId="238"/>
    <cellStyle name="百_NJ17-37" xfId="239"/>
    <cellStyle name="百_NJ17-39" xfId="240"/>
    <cellStyle name="百_NJ17-42" xfId="241"/>
    <cellStyle name="百_NJ17-47" xfId="242"/>
    <cellStyle name="百_NJ17-54" xfId="243"/>
    <cellStyle name="百_NJ17-60" xfId="244"/>
    <cellStyle name="百_NJ17-62" xfId="245"/>
    <cellStyle name="百_NJ18-01" xfId="246"/>
    <cellStyle name="百_NJ18-02" xfId="247"/>
    <cellStyle name="百_NJ18-03" xfId="248"/>
    <cellStyle name="百_NJ18-04" xfId="249"/>
    <cellStyle name="百_NJ18-05" xfId="250"/>
    <cellStyle name="百_NJ18-06" xfId="251"/>
    <cellStyle name="百_NJ18-07" xfId="252"/>
    <cellStyle name="百_NJ18-08" xfId="253"/>
    <cellStyle name="百_NJ18-09" xfId="254"/>
    <cellStyle name="百_NJ18-10" xfId="255"/>
    <cellStyle name="百_NJ18-11" xfId="256"/>
    <cellStyle name="百_NJ18-12" xfId="257"/>
    <cellStyle name="百_NJ18-13" xfId="258"/>
    <cellStyle name="百_NJ18-14" xfId="259"/>
    <cellStyle name="百_NJ18-17" xfId="260"/>
    <cellStyle name="百_NJ18-18" xfId="261"/>
    <cellStyle name="百_NJ18-19" xfId="262"/>
    <cellStyle name="百_NJ18-21" xfId="263"/>
    <cellStyle name="百_NJ18-23" xfId="264"/>
    <cellStyle name="百_NJ18-27" xfId="265"/>
    <cellStyle name="百_NJ18-32" xfId="266"/>
    <cellStyle name="百_NJ18-33" xfId="267"/>
    <cellStyle name="百_NJ18-34" xfId="268"/>
    <cellStyle name="百_NJ18-38" xfId="269"/>
    <cellStyle name="百_NJ18-39" xfId="270"/>
    <cellStyle name="百_NJ18-43" xfId="271"/>
    <cellStyle name="百_封面" xfId="272"/>
    <cellStyle name="Percent" xfId="273"/>
    <cellStyle name="百分比 2" xfId="274"/>
    <cellStyle name="百分比 3" xfId="275"/>
    <cellStyle name="百分比 4" xfId="276"/>
    <cellStyle name="标题" xfId="277"/>
    <cellStyle name="标题 1" xfId="278"/>
    <cellStyle name="标题 1 2" xfId="279"/>
    <cellStyle name="标题 2" xfId="280"/>
    <cellStyle name="标题 2 2" xfId="281"/>
    <cellStyle name="标题 3" xfId="282"/>
    <cellStyle name="标题 3 2" xfId="283"/>
    <cellStyle name="标题 4" xfId="284"/>
    <cellStyle name="标题 4 2" xfId="285"/>
    <cellStyle name="标题 5" xfId="286"/>
    <cellStyle name="表标题" xfId="287"/>
    <cellStyle name="差" xfId="288"/>
    <cellStyle name="差 2" xfId="289"/>
    <cellStyle name="差_(财政总决算简表-2016年)收入导出数据" xfId="290"/>
    <cellStyle name="差_00省级(打印)" xfId="291"/>
    <cellStyle name="差_03昭通" xfId="292"/>
    <cellStyle name="差_0502通海县" xfId="293"/>
    <cellStyle name="差_05潍坊" xfId="294"/>
    <cellStyle name="差_0605石屏县" xfId="295"/>
    <cellStyle name="差_0605石屏县_财力性转移支付2010年预算参考数" xfId="296"/>
    <cellStyle name="差_07临沂" xfId="297"/>
    <cellStyle name="差_09黑龙江" xfId="298"/>
    <cellStyle name="差_09黑龙江_财力性转移支付2010年预算参考数" xfId="299"/>
    <cellStyle name="差_1" xfId="300"/>
    <cellStyle name="差_1_财力性转移支付2010年预算参考数" xfId="301"/>
    <cellStyle name="差_1110洱源县" xfId="302"/>
    <cellStyle name="差_1110洱源县_财力性转移支付2010年预算参考数" xfId="303"/>
    <cellStyle name="差_11大理" xfId="304"/>
    <cellStyle name="差_11大理_财力性转移支付2010年预算参考数" xfId="305"/>
    <cellStyle name="差_12滨州" xfId="306"/>
    <cellStyle name="差_12滨州_财力性转移支付2010年预算参考数" xfId="307"/>
    <cellStyle name="差_14安徽" xfId="308"/>
    <cellStyle name="差_14安徽_财力性转移支付2010年预算参考数" xfId="309"/>
    <cellStyle name="差_1604月报" xfId="310"/>
    <cellStyle name="差_2" xfId="311"/>
    <cellStyle name="差_2_财力性转移支付2010年预算参考数" xfId="312"/>
    <cellStyle name="差_20 2007年河南结算单" xfId="313"/>
    <cellStyle name="差_2006年22湖南" xfId="314"/>
    <cellStyle name="差_2006年22湖南_财力性转移支付2010年预算参考数" xfId="315"/>
    <cellStyle name="差_2006年27重庆" xfId="316"/>
    <cellStyle name="差_2006年27重庆_财力性转移支付2010年预算参考数" xfId="317"/>
    <cellStyle name="差_2006年28四川" xfId="318"/>
    <cellStyle name="差_2006年28四川_财力性转移支付2010年预算参考数" xfId="319"/>
    <cellStyle name="差_2006年30云南" xfId="320"/>
    <cellStyle name="差_2006年33甘肃" xfId="321"/>
    <cellStyle name="差_2006年34青海" xfId="322"/>
    <cellStyle name="差_2006年34青海_财力性转移支付2010年预算参考数" xfId="323"/>
    <cellStyle name="差_2006年全省财力计算表（中央、决算）" xfId="324"/>
    <cellStyle name="差_2006年水利统计指标统计表" xfId="325"/>
    <cellStyle name="差_2006年水利统计指标统计表_财力性转移支付2010年预算参考数" xfId="326"/>
    <cellStyle name="差_2007结算与财力(6.2)" xfId="327"/>
    <cellStyle name="差_2007年结算已定项目对账单" xfId="328"/>
    <cellStyle name="差_2007年收支情况及2008年收支预计表(汇总表)" xfId="329"/>
    <cellStyle name="差_2007年收支情况及2008年收支预计表(汇总表)_财力性转移支付2010年预算参考数" xfId="330"/>
    <cellStyle name="差_2007年一般预算支出剔除" xfId="331"/>
    <cellStyle name="差_2007年一般预算支出剔除_财力性转移支付2010年预算参考数" xfId="332"/>
    <cellStyle name="差_2007年中央财政与河南省财政年终决算结算单" xfId="333"/>
    <cellStyle name="差_2007一般预算支出口径剔除表" xfId="334"/>
    <cellStyle name="差_2007一般预算支出口径剔除表_财力性转移支付2010年预算参考数" xfId="335"/>
    <cellStyle name="差_2008计算资料（8月11日终稿）" xfId="336"/>
    <cellStyle name="差_2008计算资料（8月5）" xfId="337"/>
    <cellStyle name="差_2008结算与财力(最终)" xfId="338"/>
    <cellStyle name="差_2008经常性收入" xfId="339"/>
    <cellStyle name="差_2008年财政收支预算草案(1.4)" xfId="340"/>
    <cellStyle name="差_2008年全省汇总收支计算表" xfId="341"/>
    <cellStyle name="差_2008年全省汇总收支计算表_财力性转移支付2010年预算参考数" xfId="342"/>
    <cellStyle name="差_2008年全省人员信息" xfId="343"/>
    <cellStyle name="差_2008年一般预算支出预计" xfId="344"/>
    <cellStyle name="差_2008年预计支出与2007年对比" xfId="345"/>
    <cellStyle name="差_2008年支出核定" xfId="346"/>
    <cellStyle name="差_2008年支出调整" xfId="347"/>
    <cellStyle name="差_2008年支出调整_财力性转移支付2010年预算参考数" xfId="348"/>
    <cellStyle name="差_2009年财力测算情况11.19" xfId="349"/>
    <cellStyle name="差_2009年结算（最终）" xfId="350"/>
    <cellStyle name="差_2009年省对市县转移支付测算表(9.27)" xfId="351"/>
    <cellStyle name="差_2009年省与市县结算（最终）" xfId="352"/>
    <cellStyle name="差_2009全省决算表（批复后）" xfId="353"/>
    <cellStyle name="差_2010.10.30" xfId="354"/>
    <cellStyle name="差_2010年全省供养人员" xfId="355"/>
    <cellStyle name="差_2010年收入预测表（20091218)）" xfId="356"/>
    <cellStyle name="差_2010年收入预测表（20091219)）" xfId="357"/>
    <cellStyle name="差_2010年收入预测表（20091230)）" xfId="358"/>
    <cellStyle name="差_2010省对市县转移支付测算表(10-21）" xfId="359"/>
    <cellStyle name="差_2010省级行政性收费专项收入批复" xfId="360"/>
    <cellStyle name="差_20111127汇报附表（8张）" xfId="361"/>
    <cellStyle name="差_2011年全省及省级预计12-31" xfId="362"/>
    <cellStyle name="差_2011年全省及省级预计2011-12-12" xfId="363"/>
    <cellStyle name="差_2011年预算表格2010.12.9" xfId="364"/>
    <cellStyle name="差_2011年预算大表11-26" xfId="365"/>
    <cellStyle name="差_2012-2013年经常性收入预测（1.1新口径）" xfId="366"/>
    <cellStyle name="差_2012年结算与财力5.3" xfId="367"/>
    <cellStyle name="差_2012年结余使用" xfId="368"/>
    <cellStyle name="差_2012年省级平衡表" xfId="369"/>
    <cellStyle name="差_2012年省级平衡简表（用）" xfId="370"/>
    <cellStyle name="差_20161017---核定基数定表" xfId="371"/>
    <cellStyle name="差_2016年财政总决算生成表全套0417 -平衡表" xfId="372"/>
    <cellStyle name="差_2016年结算与财力5.17" xfId="373"/>
    <cellStyle name="差_2016年中原银行税收基数短收市县负担情况表" xfId="374"/>
    <cellStyle name="差_20河南" xfId="375"/>
    <cellStyle name="差_20河南(财政部2010年县级基本财力测算数据)" xfId="376"/>
    <cellStyle name="差_20河南_财力性转移支付2010年预算参考数" xfId="377"/>
    <cellStyle name="差_20河南省" xfId="378"/>
    <cellStyle name="差_22湖南" xfId="379"/>
    <cellStyle name="差_22湖南_财力性转移支付2010年预算参考数" xfId="380"/>
    <cellStyle name="差_27重庆" xfId="381"/>
    <cellStyle name="差_27重庆_财力性转移支付2010年预算参考数" xfId="382"/>
    <cellStyle name="差_28四川" xfId="383"/>
    <cellStyle name="差_28四川_财力性转移支付2010年预算参考数" xfId="384"/>
    <cellStyle name="差_30云南" xfId="385"/>
    <cellStyle name="差_30云南_1" xfId="386"/>
    <cellStyle name="差_30云南_1_财力性转移支付2010年预算参考数" xfId="387"/>
    <cellStyle name="差_33甘肃" xfId="388"/>
    <cellStyle name="差_34青海" xfId="389"/>
    <cellStyle name="差_34青海_1" xfId="390"/>
    <cellStyle name="差_34青海_1_财力性转移支付2010年预算参考数" xfId="391"/>
    <cellStyle name="差_34青海_财力性转移支付2010年预算参考数" xfId="392"/>
    <cellStyle name="差_410927000_台前县" xfId="393"/>
    <cellStyle name="差_530623_2006年县级财政报表附表" xfId="394"/>
    <cellStyle name="差_530629_2006年县级财政报表附表" xfId="395"/>
    <cellStyle name="差_5334_2006年迪庆县级财政报表附表" xfId="396"/>
    <cellStyle name="差_Book1" xfId="397"/>
    <cellStyle name="差_Book1_2012-2013年经常性收入预测（1.1新口径）" xfId="398"/>
    <cellStyle name="差_Book1_2012年省级平衡简表（用）" xfId="399"/>
    <cellStyle name="差_Book1_2016年结算与财力5.17" xfId="400"/>
    <cellStyle name="差_Book1_财力性转移支付2010年预算参考数" xfId="401"/>
    <cellStyle name="差_Book2" xfId="402"/>
    <cellStyle name="差_Book2_财力性转移支付2010年预算参考数" xfId="403"/>
    <cellStyle name="差_gdp" xfId="404"/>
    <cellStyle name="差_M01-2(州市补助收入)" xfId="405"/>
    <cellStyle name="差_Sheet1" xfId="406"/>
    <cellStyle name="差_Xl0000335" xfId="407"/>
    <cellStyle name="差_Xl0000336" xfId="408"/>
    <cellStyle name="差_安徽 缺口县区测算(地方填报)1" xfId="409"/>
    <cellStyle name="差_安徽 缺口县区测算(地方填报)1_财力性转移支付2010年预算参考数" xfId="410"/>
    <cellStyle name="差_表一" xfId="411"/>
    <cellStyle name="差_不含人员经费系数" xfId="412"/>
    <cellStyle name="差_不含人员经费系数_财力性转移支付2010年预算参考数" xfId="413"/>
    <cellStyle name="差_财力差异计算表(不含非农业区)" xfId="414"/>
    <cellStyle name="差_财政供养人员" xfId="415"/>
    <cellStyle name="差_财政供养人员_财力性转移支付2010年预算参考数" xfId="416"/>
    <cellStyle name="差_财政厅编制用表（2011年报省人大）" xfId="417"/>
    <cellStyle name="差_测算结果" xfId="418"/>
    <cellStyle name="差_测算结果_财力性转移支付2010年预算参考数" xfId="419"/>
    <cellStyle name="差_测算结果汇总" xfId="420"/>
    <cellStyle name="差_测算结果汇总_财力性转移支付2010年预算参考数" xfId="421"/>
    <cellStyle name="差_测算总表" xfId="422"/>
    <cellStyle name="差_成本差异系数" xfId="423"/>
    <cellStyle name="差_成本差异系数（含人口规模）" xfId="424"/>
    <cellStyle name="差_成本差异系数（含人口规模）_财力性转移支付2010年预算参考数" xfId="425"/>
    <cellStyle name="差_成本差异系数_财力性转移支付2010年预算参考数" xfId="426"/>
    <cellStyle name="差_城建部门" xfId="427"/>
    <cellStyle name="差_第五部分(才淼、饶永宏）" xfId="428"/>
    <cellStyle name="差_第一部分：综合全" xfId="429"/>
    <cellStyle name="差_电力公司增值税划转" xfId="430"/>
    <cellStyle name="差_分析缺口率" xfId="431"/>
    <cellStyle name="差_分析缺口率_财力性转移支付2010年预算参考数" xfId="432"/>
    <cellStyle name="差_分县成本差异系数" xfId="433"/>
    <cellStyle name="差_分县成本差异系数_不含人员经费系数" xfId="434"/>
    <cellStyle name="差_分县成本差异系数_不含人员经费系数_财力性转移支付2010年预算参考数" xfId="435"/>
    <cellStyle name="差_分县成本差异系数_财力性转移支付2010年预算参考数" xfId="436"/>
    <cellStyle name="差_分县成本差异系数_民生政策最低支出需求" xfId="437"/>
    <cellStyle name="差_分县成本差异系数_民生政策最低支出需求_财力性转移支付2010年预算参考数" xfId="438"/>
    <cellStyle name="差_附表" xfId="439"/>
    <cellStyle name="差_附表_财力性转移支付2010年预算参考数" xfId="440"/>
    <cellStyle name="差_复件 2012年地方财政公共预算分级平衡情况表" xfId="441"/>
    <cellStyle name="差_复件 2012年地方财政公共预算分级平衡情况表（5" xfId="442"/>
    <cellStyle name="差_复件 复件 2010年预算表格－2010-03-26-（含表间 公式）" xfId="443"/>
    <cellStyle name="差_国有资本经营预算（2011年报省人大）" xfId="444"/>
    <cellStyle name="差_行政(燃修费)" xfId="445"/>
    <cellStyle name="差_行政(燃修费)_不含人员经费系数" xfId="446"/>
    <cellStyle name="差_行政(燃修费)_不含人员经费系数_财力性转移支付2010年预算参考数" xfId="447"/>
    <cellStyle name="差_行政(燃修费)_财力性转移支付2010年预算参考数" xfId="448"/>
    <cellStyle name="差_行政(燃修费)_民生政策最低支出需求" xfId="449"/>
    <cellStyle name="差_行政(燃修费)_民生政策最低支出需求_财力性转移支付2010年预算参考数" xfId="450"/>
    <cellStyle name="差_行政(燃修费)_县市旗测算-新科目（含人口规模效应）" xfId="451"/>
    <cellStyle name="差_行政(燃修费)_县市旗测算-新科目（含人口规模效应）_财力性转移支付2010年预算参考数" xfId="452"/>
    <cellStyle name="差_行政（人员）" xfId="453"/>
    <cellStyle name="差_行政（人员）_不含人员经费系数" xfId="454"/>
    <cellStyle name="差_行政（人员）_不含人员经费系数_财力性转移支付2010年预算参考数" xfId="455"/>
    <cellStyle name="差_行政（人员）_财力性转移支付2010年预算参考数" xfId="456"/>
    <cellStyle name="差_行政（人员）_民生政策最低支出需求" xfId="457"/>
    <cellStyle name="差_行政（人员）_民生政策最低支出需求_财力性转移支付2010年预算参考数" xfId="458"/>
    <cellStyle name="差_行政（人员）_县市旗测算-新科目（含人口规模效应）" xfId="459"/>
    <cellStyle name="差_行政（人员）_县市旗测算-新科目（含人口规模效应）_财力性转移支付2010年预算参考数" xfId="460"/>
    <cellStyle name="差_行政公检法测算" xfId="461"/>
    <cellStyle name="差_行政公检法测算_不含人员经费系数" xfId="462"/>
    <cellStyle name="差_行政公检法测算_不含人员经费系数_财力性转移支付2010年预算参考数" xfId="463"/>
    <cellStyle name="差_行政公检法测算_财力性转移支付2010年预算参考数" xfId="464"/>
    <cellStyle name="差_行政公检法测算_民生政策最低支出需求" xfId="465"/>
    <cellStyle name="差_行政公检法测算_民生政策最低支出需求_财力性转移支付2010年预算参考数" xfId="466"/>
    <cellStyle name="差_行政公检法测算_县市旗测算-新科目（含人口规模效应）" xfId="467"/>
    <cellStyle name="差_行政公检法测算_县市旗测算-新科目（含人口规模效应）_财力性转移支付2010年预算参考数" xfId="468"/>
    <cellStyle name="差_河南 缺口县区测算(地方填报)" xfId="469"/>
    <cellStyle name="差_河南 缺口县区测算(地方填报)_财力性转移支付2010年预算参考数" xfId="470"/>
    <cellStyle name="差_河南 缺口县区测算(地方填报白)" xfId="471"/>
    <cellStyle name="差_河南 缺口县区测算(地方填报白)_财力性转移支付2010年预算参考数" xfId="472"/>
    <cellStyle name="差_河南省----2009-05-21（补充数据）" xfId="473"/>
    <cellStyle name="差_河南省农村义务教育教师绩效工资测算表8-12" xfId="474"/>
    <cellStyle name="差_核定人数对比" xfId="475"/>
    <cellStyle name="差_核定人数对比_财力性转移支付2010年预算参考数" xfId="476"/>
    <cellStyle name="差_核定人数下发表" xfId="477"/>
    <cellStyle name="差_核定人数下发表_财力性转移支付2010年预算参考数" xfId="478"/>
    <cellStyle name="差_汇总" xfId="479"/>
    <cellStyle name="差_汇总_财力性转移支付2010年预算参考数" xfId="480"/>
    <cellStyle name="差_汇总表" xfId="481"/>
    <cellStyle name="差_汇总表_财力性转移支付2010年预算参考数" xfId="482"/>
    <cellStyle name="差_汇总表4" xfId="483"/>
    <cellStyle name="差_汇总表4_财力性转移支付2010年预算参考数" xfId="484"/>
    <cellStyle name="差_汇总-县级财政报表附表" xfId="485"/>
    <cellStyle name="差_检验表" xfId="486"/>
    <cellStyle name="差_检验表（调整后）" xfId="487"/>
    <cellStyle name="差_教育(按照总人口测算）—20080416" xfId="488"/>
    <cellStyle name="差_教育(按照总人口测算）—20080416_不含人员经费系数" xfId="489"/>
    <cellStyle name="差_教育(按照总人口测算）—20080416_不含人员经费系数_财力性转移支付2010年预算参考数" xfId="490"/>
    <cellStyle name="差_教育(按照总人口测算）—20080416_财力性转移支付2010年预算参考数" xfId="491"/>
    <cellStyle name="差_教育(按照总人口测算）—20080416_民生政策最低支出需求" xfId="492"/>
    <cellStyle name="差_教育(按照总人口测算）—20080416_民生政策最低支出需求_财力性转移支付2010年预算参考数" xfId="493"/>
    <cellStyle name="差_教育(按照总人口测算）—20080416_县市旗测算-新科目（含人口规模效应）" xfId="494"/>
    <cellStyle name="差_教育(按照总人口测算）—20080416_县市旗测算-新科目（含人口规模效应）_财力性转移支付2010年预算参考数" xfId="495"/>
    <cellStyle name="差_津补贴保障测算（2010.3.19）" xfId="496"/>
    <cellStyle name="差_津补贴保障测算(5.21)" xfId="497"/>
    <cellStyle name="差_丽江汇总" xfId="498"/>
    <cellStyle name="差_民生政策最低支出需求" xfId="499"/>
    <cellStyle name="差_民生政策最低支出需求_财力性转移支付2010年预算参考数" xfId="500"/>
    <cellStyle name="差_农林水和城市维护标准支出20080505－县区合计" xfId="501"/>
    <cellStyle name="差_农林水和城市维护标准支出20080505－县区合计_不含人员经费系数" xfId="502"/>
    <cellStyle name="差_农林水和城市维护标准支出20080505－县区合计_不含人员经费系数_财力性转移支付2010年预算参考数" xfId="503"/>
    <cellStyle name="差_农林水和城市维护标准支出20080505－县区合计_财力性转移支付2010年预算参考数" xfId="504"/>
    <cellStyle name="差_农林水和城市维护标准支出20080505－县区合计_民生政策最低支出需求" xfId="505"/>
    <cellStyle name="差_农林水和城市维护标准支出20080505－县区合计_民生政策最低支出需求_财力性转移支付2010年预算参考数" xfId="506"/>
    <cellStyle name="差_农林水和城市维护标准支出20080505－县区合计_县市旗测算-新科目（含人口规模效应）" xfId="507"/>
    <cellStyle name="差_农林水和城市维护标准支出20080505－县区合计_县市旗测算-新科目（含人口规模效应）_财力性转移支付2010年预算参考数" xfId="508"/>
    <cellStyle name="差_平邑" xfId="509"/>
    <cellStyle name="差_平邑_财力性转移支付2010年预算参考数" xfId="510"/>
    <cellStyle name="差_其他部门(按照总人口测算）—20080416" xfId="511"/>
    <cellStyle name="差_其他部门(按照总人口测算）—20080416_不含人员经费系数" xfId="512"/>
    <cellStyle name="差_其他部门(按照总人口测算）—20080416_不含人员经费系数_财力性转移支付2010年预算参考数" xfId="513"/>
    <cellStyle name="差_其他部门(按照总人口测算）—20080416_财力性转移支付2010年预算参考数" xfId="514"/>
    <cellStyle name="差_其他部门(按照总人口测算）—20080416_民生政策最低支出需求" xfId="515"/>
    <cellStyle name="差_其他部门(按照总人口测算）—20080416_民生政策最低支出需求_财力性转移支付2010年预算参考数" xfId="516"/>
    <cellStyle name="差_其他部门(按照总人口测算）—20080416_县市旗测算-新科目（含人口规模效应）" xfId="517"/>
    <cellStyle name="差_其他部门(按照总人口测算）—20080416_县市旗测算-新科目（含人口规模效应）_财力性转移支付2010年预算参考数" xfId="518"/>
    <cellStyle name="差_青海 缺口县区测算(地方填报)" xfId="519"/>
    <cellStyle name="差_青海 缺口县区测算(地方填报)_财力性转移支付2010年预算参考数" xfId="520"/>
    <cellStyle name="差_缺口县区测算" xfId="521"/>
    <cellStyle name="差_缺口县区测算（11.13）" xfId="522"/>
    <cellStyle name="差_缺口县区测算（11.13）_财力性转移支付2010年预算参考数" xfId="523"/>
    <cellStyle name="差_缺口县区测算(按2007支出增长25%测算)" xfId="524"/>
    <cellStyle name="差_缺口县区测算(按2007支出增长25%测算)_财力性转移支付2010年预算参考数" xfId="525"/>
    <cellStyle name="差_缺口县区测算(按核定人数)" xfId="526"/>
    <cellStyle name="差_缺口县区测算(按核定人数)_财力性转移支付2010年预算参考数" xfId="527"/>
    <cellStyle name="差_缺口县区测算(财政部标准)" xfId="528"/>
    <cellStyle name="差_缺口县区测算(财政部标准)_财力性转移支付2010年预算参考数" xfId="529"/>
    <cellStyle name="差_缺口县区测算_财力性转移支付2010年预算参考数" xfId="530"/>
    <cellStyle name="差_缺口消化情况" xfId="531"/>
    <cellStyle name="差_人员工资和公用经费" xfId="532"/>
    <cellStyle name="差_人员工资和公用经费_财力性转移支付2010年预算参考数" xfId="533"/>
    <cellStyle name="差_人员工资和公用经费2" xfId="534"/>
    <cellStyle name="差_人员工资和公用经费2_财力性转移支付2010年预算参考数" xfId="535"/>
    <cellStyle name="差_人员工资和公用经费3" xfId="536"/>
    <cellStyle name="差_人员工资和公用经费3_财力性转移支付2010年预算参考数" xfId="537"/>
    <cellStyle name="差_山东省民生支出标准" xfId="538"/>
    <cellStyle name="差_山东省民生支出标准_财力性转移支付2010年预算参考数" xfId="539"/>
    <cellStyle name="差_商品交易所2006--2008年税收" xfId="540"/>
    <cellStyle name="差_省电力2008年 工作表" xfId="541"/>
    <cellStyle name="差_省属监狱人员级别表(驻外)" xfId="542"/>
    <cellStyle name="差_市辖区测算20080510" xfId="543"/>
    <cellStyle name="差_市辖区测算20080510_不含人员经费系数" xfId="544"/>
    <cellStyle name="差_市辖区测算20080510_不含人员经费系数_财力性转移支付2010年预算参考数" xfId="545"/>
    <cellStyle name="差_市辖区测算20080510_财力性转移支付2010年预算参考数" xfId="546"/>
    <cellStyle name="差_市辖区测算20080510_民生政策最低支出需求" xfId="547"/>
    <cellStyle name="差_市辖区测算20080510_民生政策最低支出需求_财力性转移支付2010年预算参考数" xfId="548"/>
    <cellStyle name="差_市辖区测算20080510_县市旗测算-新科目（含人口规模效应）" xfId="549"/>
    <cellStyle name="差_市辖区测算20080510_县市旗测算-新科目（含人口规模效应）_财力性转移支付2010年预算参考数" xfId="550"/>
    <cellStyle name="差_市辖区测算-新科目（20080626）" xfId="551"/>
    <cellStyle name="差_市辖区测算-新科目（20080626）_不含人员经费系数" xfId="552"/>
    <cellStyle name="差_市辖区测算-新科目（20080626）_不含人员经费系数_财力性转移支付2010年预算参考数" xfId="553"/>
    <cellStyle name="差_市辖区测算-新科目（20080626）_财力性转移支付2010年预算参考数" xfId="554"/>
    <cellStyle name="差_市辖区测算-新科目（20080626）_民生政策最低支出需求" xfId="555"/>
    <cellStyle name="差_市辖区测算-新科目（20080626）_民生政策最低支出需求_财力性转移支付2010年预算参考数" xfId="556"/>
    <cellStyle name="差_市辖区测算-新科目（20080626）_县市旗测算-新科目（含人口规模效应）" xfId="557"/>
    <cellStyle name="差_市辖区测算-新科目（20080626）_县市旗测算-新科目（含人口规模效应）_财力性转移支付2010年预算参考数" xfId="558"/>
    <cellStyle name="差_同德" xfId="559"/>
    <cellStyle name="差_同德_财力性转移支付2010年预算参考数" xfId="560"/>
    <cellStyle name="差_危改资金测算" xfId="561"/>
    <cellStyle name="差_危改资金测算_财力性转移支付2010年预算参考数" xfId="562"/>
    <cellStyle name="差_卫生(按照总人口测算）—20080416" xfId="563"/>
    <cellStyle name="差_卫生(按照总人口测算）—20080416_不含人员经费系数" xfId="564"/>
    <cellStyle name="差_卫生(按照总人口测算）—20080416_不含人员经费系数_财力性转移支付2010年预算参考数" xfId="565"/>
    <cellStyle name="差_卫生(按照总人口测算）—20080416_财力性转移支付2010年预算参考数" xfId="566"/>
    <cellStyle name="差_卫生(按照总人口测算）—20080416_民生政策最低支出需求" xfId="567"/>
    <cellStyle name="差_卫生(按照总人口测算）—20080416_民生政策最低支出需求_财力性转移支付2010年预算参考数" xfId="568"/>
    <cellStyle name="差_卫生(按照总人口测算）—20080416_县市旗测算-新科目（含人口规模效应）" xfId="569"/>
    <cellStyle name="差_卫生(按照总人口测算）—20080416_县市旗测算-新科目（含人口规模效应）_财力性转移支付2010年预算参考数" xfId="570"/>
    <cellStyle name="差_卫生部门" xfId="571"/>
    <cellStyle name="差_卫生部门_财力性转移支付2010年预算参考数" xfId="572"/>
    <cellStyle name="差_文体广播部门" xfId="573"/>
    <cellStyle name="差_文体广播事业(按照总人口测算）—20080416" xfId="574"/>
    <cellStyle name="差_文体广播事业(按照总人口测算）—20080416_不含人员经费系数" xfId="575"/>
    <cellStyle name="差_文体广播事业(按照总人口测算）—20080416_不含人员经费系数_财力性转移支付2010年预算参考数" xfId="576"/>
    <cellStyle name="差_文体广播事业(按照总人口测算）—20080416_财力性转移支付2010年预算参考数" xfId="577"/>
    <cellStyle name="差_文体广播事业(按照总人口测算）—20080416_民生政策最低支出需求" xfId="578"/>
    <cellStyle name="差_文体广播事业(按照总人口测算）—20080416_民生政策最低支出需求_财力性转移支付2010年预算参考数" xfId="579"/>
    <cellStyle name="差_文体广播事业(按照总人口测算）—20080416_县市旗测算-新科目（含人口规模效应）" xfId="580"/>
    <cellStyle name="差_文体广播事业(按照总人口测算）—20080416_县市旗测算-新科目（含人口规模效应）_财力性转移支付2010年预算参考数" xfId="581"/>
    <cellStyle name="差_下文" xfId="582"/>
    <cellStyle name="差_下文（表）" xfId="583"/>
    <cellStyle name="差_县区合并测算20080421" xfId="584"/>
    <cellStyle name="差_县区合并测算20080421_不含人员经费系数" xfId="585"/>
    <cellStyle name="差_县区合并测算20080421_不含人员经费系数_财力性转移支付2010年预算参考数" xfId="586"/>
    <cellStyle name="差_县区合并测算20080421_财力性转移支付2010年预算参考数" xfId="587"/>
    <cellStyle name="差_县区合并测算20080421_民生政策最低支出需求" xfId="588"/>
    <cellStyle name="差_县区合并测算20080421_民生政策最低支出需求_财力性转移支付2010年预算参考数" xfId="589"/>
    <cellStyle name="差_县区合并测算20080421_县市旗测算-新科目（含人口规模效应）" xfId="590"/>
    <cellStyle name="差_县区合并测算20080421_县市旗测算-新科目（含人口规模效应）_财力性转移支付2010年预算参考数" xfId="591"/>
    <cellStyle name="差_县区合并测算20080423(按照各省比重）" xfId="592"/>
    <cellStyle name="差_县区合并测算20080423(按照各省比重）_不含人员经费系数" xfId="593"/>
    <cellStyle name="差_县区合并测算20080423(按照各省比重）_不含人员经费系数_财力性转移支付2010年预算参考数" xfId="594"/>
    <cellStyle name="差_县区合并测算20080423(按照各省比重）_财力性转移支付2010年预算参考数" xfId="595"/>
    <cellStyle name="差_县区合并测算20080423(按照各省比重）_民生政策最低支出需求" xfId="596"/>
    <cellStyle name="差_县区合并测算20080423(按照各省比重）_民生政策最低支出需求_财力性转移支付2010年预算参考数" xfId="597"/>
    <cellStyle name="差_县区合并测算20080423(按照各省比重）_县市旗测算-新科目（含人口规模效应）" xfId="598"/>
    <cellStyle name="差_县区合并测算20080423(按照各省比重）_县市旗测算-新科目（含人口规模效应）_财力性转移支付2010年预算参考数" xfId="599"/>
    <cellStyle name="差_县市旗测算20080508" xfId="600"/>
    <cellStyle name="差_县市旗测算20080508_不含人员经费系数" xfId="601"/>
    <cellStyle name="差_县市旗测算20080508_不含人员经费系数_财力性转移支付2010年预算参考数" xfId="602"/>
    <cellStyle name="差_县市旗测算20080508_财力性转移支付2010年预算参考数" xfId="603"/>
    <cellStyle name="差_县市旗测算20080508_民生政策最低支出需求" xfId="604"/>
    <cellStyle name="差_县市旗测算20080508_民生政策最低支出需求_财力性转移支付2010年预算参考数" xfId="605"/>
    <cellStyle name="差_县市旗测算20080508_县市旗测算-新科目（含人口规模效应）" xfId="606"/>
    <cellStyle name="差_县市旗测算20080508_县市旗测算-新科目（含人口规模效应）_财力性转移支付2010年预算参考数" xfId="607"/>
    <cellStyle name="差_县市旗测算-新科目（20080626）" xfId="608"/>
    <cellStyle name="差_县市旗测算-新科目（20080626）_不含人员经费系数" xfId="609"/>
    <cellStyle name="差_县市旗测算-新科目（20080626）_不含人员经费系数_财力性转移支付2010年预算参考数" xfId="610"/>
    <cellStyle name="差_县市旗测算-新科目（20080626）_财力性转移支付2010年预算参考数" xfId="611"/>
    <cellStyle name="差_县市旗测算-新科目（20080626）_民生政策最低支出需求" xfId="612"/>
    <cellStyle name="差_县市旗测算-新科目（20080626）_民生政策最低支出需求_财力性转移支付2010年预算参考数" xfId="613"/>
    <cellStyle name="差_县市旗测算-新科目（20080626）_县市旗测算-新科目（含人口规模效应）" xfId="614"/>
    <cellStyle name="差_县市旗测算-新科目（20080626）_县市旗测算-新科目（含人口规模效应）_财力性转移支付2010年预算参考数" xfId="615"/>
    <cellStyle name="差_县市旗测算-新科目（20080627）" xfId="616"/>
    <cellStyle name="差_县市旗测算-新科目（20080627）_不含人员经费系数" xfId="617"/>
    <cellStyle name="差_县市旗测算-新科目（20080627）_不含人员经费系数_财力性转移支付2010年预算参考数" xfId="618"/>
    <cellStyle name="差_县市旗测算-新科目（20080627）_财力性转移支付2010年预算参考数" xfId="619"/>
    <cellStyle name="差_县市旗测算-新科目（20080627）_民生政策最低支出需求" xfId="620"/>
    <cellStyle name="差_县市旗测算-新科目（20080627）_民生政策最低支出需求_财力性转移支付2010年预算参考数" xfId="621"/>
    <cellStyle name="差_县市旗测算-新科目（20080627）_县市旗测算-新科目（含人口规模效应）" xfId="622"/>
    <cellStyle name="差_县市旗测算-新科目（20080627）_县市旗测算-新科目（含人口规模效应）_财力性转移支付2010年预算参考数" xfId="623"/>
    <cellStyle name="差_一般预算支出口径剔除表" xfId="624"/>
    <cellStyle name="差_一般预算支出口径剔除表_财力性转移支付2010年预算参考数" xfId="625"/>
    <cellStyle name="差_云南 缺口县区测算(地方填报)" xfId="626"/>
    <cellStyle name="差_云南 缺口县区测算(地方填报)_财力性转移支付2010年预算参考数" xfId="627"/>
    <cellStyle name="差_云南省2008年转移支付测算——州市本级考核部分及政策性测算" xfId="628"/>
    <cellStyle name="差_云南省2008年转移支付测算——州市本级考核部分及政策性测算_财力性转移支付2010年预算参考数" xfId="629"/>
    <cellStyle name="差_中原证券2012年补助（上解）核定表" xfId="630"/>
    <cellStyle name="差_重点民生支出需求测算表社保（农村低保）081112" xfId="631"/>
    <cellStyle name="差_转移支付" xfId="632"/>
    <cellStyle name="差_自行调整差异系数顺序" xfId="633"/>
    <cellStyle name="差_自行调整差异系数顺序_财力性转移支付2010年预算参考数" xfId="634"/>
    <cellStyle name="差_总人口" xfId="635"/>
    <cellStyle name="差_总人口_财力性转移支付2010年预算参考数" xfId="636"/>
    <cellStyle name="常" xfId="637"/>
    <cellStyle name="常规 10" xfId="638"/>
    <cellStyle name="常规 11" xfId="639"/>
    <cellStyle name="常规 11 2" xfId="640"/>
    <cellStyle name="常规 11 2 2" xfId="641"/>
    <cellStyle name="常规 11 2_2012年结算与财力5.3" xfId="642"/>
    <cellStyle name="常规 11 3" xfId="643"/>
    <cellStyle name="常规 11 4" xfId="644"/>
    <cellStyle name="常规 11_02支出需求及缺口县测算情况" xfId="645"/>
    <cellStyle name="常规 12" xfId="646"/>
    <cellStyle name="常规 13" xfId="647"/>
    <cellStyle name="常规 14" xfId="648"/>
    <cellStyle name="常规 15" xfId="649"/>
    <cellStyle name="常规 15 2" xfId="650"/>
    <cellStyle name="常规 16" xfId="651"/>
    <cellStyle name="常规 16 2" xfId="652"/>
    <cellStyle name="常规 16_2016年结算与财力5.17" xfId="653"/>
    <cellStyle name="常规 17" xfId="654"/>
    <cellStyle name="常规 18" xfId="655"/>
    <cellStyle name="常规 19" xfId="656"/>
    <cellStyle name="常规 2" xfId="657"/>
    <cellStyle name="常规 2 2" xfId="658"/>
    <cellStyle name="常规 2 2 2" xfId="659"/>
    <cellStyle name="常规 2 2_2016年结算与财力5.17" xfId="660"/>
    <cellStyle name="常规 2 3" xfId="661"/>
    <cellStyle name="常规 2 3 2" xfId="662"/>
    <cellStyle name="常规 2 3_2012年省级平衡表" xfId="663"/>
    <cellStyle name="常规 2 4" xfId="664"/>
    <cellStyle name="常规 2 5" xfId="665"/>
    <cellStyle name="常规 2 6" xfId="666"/>
    <cellStyle name="常规 2_2007年收支情况及2008年收支预计表(汇总表)" xfId="667"/>
    <cellStyle name="常规 20" xfId="668"/>
    <cellStyle name="常规 21" xfId="669"/>
    <cellStyle name="常规 22" xfId="670"/>
    <cellStyle name="常规 23" xfId="671"/>
    <cellStyle name="常规 24" xfId="672"/>
    <cellStyle name="常规 25" xfId="673"/>
    <cellStyle name="常规 26" xfId="674"/>
    <cellStyle name="常规 27" xfId="675"/>
    <cellStyle name="常规 3" xfId="676"/>
    <cellStyle name="常规 3 2" xfId="677"/>
    <cellStyle name="常规 3 3" xfId="678"/>
    <cellStyle name="常规 3_2010.10.30" xfId="679"/>
    <cellStyle name="常规 4" xfId="680"/>
    <cellStyle name="常规 4 2" xfId="681"/>
    <cellStyle name="常规 4_2008年横排表0721" xfId="682"/>
    <cellStyle name="常规 5" xfId="683"/>
    <cellStyle name="常规 6" xfId="684"/>
    <cellStyle name="常规 7" xfId="685"/>
    <cellStyle name="常规 7 2" xfId="686"/>
    <cellStyle name="常规 8" xfId="687"/>
    <cellStyle name="常规 9" xfId="688"/>
    <cellStyle name="常规_2007基金预算" xfId="689"/>
    <cellStyle name="常规_2016年全省社会保险基金收支预算表细化" xfId="690"/>
    <cellStyle name="常规_EE70A06373940074E0430A0804CB0074" xfId="691"/>
    <cellStyle name="常规_附件：2012年出口退税基数及超基数上解情况表" xfId="692"/>
    <cellStyle name="常规_附件：2012年出口退税基数及超基数上解情况表 2" xfId="693"/>
    <cellStyle name="常规_河南省2011年度财政总决算生成表20120425" xfId="694"/>
    <cellStyle name="常规_省本级（省直组）" xfId="695"/>
    <cellStyle name="超级链接" xfId="696"/>
    <cellStyle name="Hyperlink" xfId="697"/>
    <cellStyle name="分级显示行_1_13区汇总" xfId="698"/>
    <cellStyle name="归盒啦_95" xfId="699"/>
    <cellStyle name="好" xfId="700"/>
    <cellStyle name="好 2" xfId="701"/>
    <cellStyle name="好_(财政总决算简表-2016年)收入导出数据" xfId="702"/>
    <cellStyle name="好_00省级(打印)" xfId="703"/>
    <cellStyle name="好_03昭通" xfId="704"/>
    <cellStyle name="好_0502通海县" xfId="705"/>
    <cellStyle name="好_05潍坊" xfId="706"/>
    <cellStyle name="好_0605石屏县" xfId="707"/>
    <cellStyle name="好_0605石屏县_财力性转移支付2010年预算参考数" xfId="708"/>
    <cellStyle name="好_07临沂" xfId="709"/>
    <cellStyle name="好_09黑龙江" xfId="710"/>
    <cellStyle name="好_09黑龙江_财力性转移支付2010年预算参考数" xfId="711"/>
    <cellStyle name="好_1" xfId="712"/>
    <cellStyle name="好_1_财力性转移支付2010年预算参考数" xfId="713"/>
    <cellStyle name="好_1110洱源县" xfId="714"/>
    <cellStyle name="好_1110洱源县_财力性转移支付2010年预算参考数" xfId="715"/>
    <cellStyle name="好_11大理" xfId="716"/>
    <cellStyle name="好_11大理_财力性转移支付2010年预算参考数" xfId="717"/>
    <cellStyle name="好_12滨州" xfId="718"/>
    <cellStyle name="好_12滨州_财力性转移支付2010年预算参考数" xfId="719"/>
    <cellStyle name="好_14安徽" xfId="720"/>
    <cellStyle name="好_14安徽_财力性转移支付2010年预算参考数" xfId="721"/>
    <cellStyle name="好_1604月报" xfId="722"/>
    <cellStyle name="好_2" xfId="723"/>
    <cellStyle name="好_2_财力性转移支付2010年预算参考数" xfId="724"/>
    <cellStyle name="好_20 2007年河南结算单" xfId="725"/>
    <cellStyle name="好_2006年22湖南" xfId="726"/>
    <cellStyle name="好_2006年22湖南_财力性转移支付2010年预算参考数" xfId="727"/>
    <cellStyle name="好_2006年27重庆" xfId="728"/>
    <cellStyle name="好_2006年27重庆_财力性转移支付2010年预算参考数" xfId="729"/>
    <cellStyle name="好_2006年28四川" xfId="730"/>
    <cellStyle name="好_2006年28四川_财力性转移支付2010年预算参考数" xfId="731"/>
    <cellStyle name="好_2006年30云南" xfId="732"/>
    <cellStyle name="好_2006年33甘肃" xfId="733"/>
    <cellStyle name="好_2006年34青海" xfId="734"/>
    <cellStyle name="好_2006年34青海_财力性转移支付2010年预算参考数" xfId="735"/>
    <cellStyle name="好_2006年全省财力计算表（中央、决算）" xfId="736"/>
    <cellStyle name="好_2006年水利统计指标统计表" xfId="737"/>
    <cellStyle name="好_2006年水利统计指标统计表_财力性转移支付2010年预算参考数" xfId="738"/>
    <cellStyle name="好_2007结算与财力(6.2)" xfId="739"/>
    <cellStyle name="好_2007年结算已定项目对账单" xfId="740"/>
    <cellStyle name="好_2007年收支情况及2008年收支预计表(汇总表)" xfId="741"/>
    <cellStyle name="好_2007年收支情况及2008年收支预计表(汇总表)_财力性转移支付2010年预算参考数" xfId="742"/>
    <cellStyle name="好_2007年一般预算支出剔除" xfId="743"/>
    <cellStyle name="好_2007年一般预算支出剔除_财力性转移支付2010年预算参考数" xfId="744"/>
    <cellStyle name="好_2007年中央财政与河南省财政年终决算结算单" xfId="745"/>
    <cellStyle name="好_2007一般预算支出口径剔除表" xfId="746"/>
    <cellStyle name="好_2007一般预算支出口径剔除表_财力性转移支付2010年预算参考数" xfId="747"/>
    <cellStyle name="好_2008计算资料（8月11日终稿）" xfId="748"/>
    <cellStyle name="好_2008计算资料（8月5）" xfId="749"/>
    <cellStyle name="好_2008结算与财力(最终)" xfId="750"/>
    <cellStyle name="好_2008经常性收入" xfId="751"/>
    <cellStyle name="好_2008年财政收支预算草案(1.4)" xfId="752"/>
    <cellStyle name="好_2008年全省汇总收支计算表" xfId="753"/>
    <cellStyle name="好_2008年全省汇总收支计算表_财力性转移支付2010年预算参考数" xfId="754"/>
    <cellStyle name="好_2008年全省人员信息" xfId="755"/>
    <cellStyle name="好_2008年一般预算支出预计" xfId="756"/>
    <cellStyle name="好_2008年预计支出与2007年对比" xfId="757"/>
    <cellStyle name="好_2008年支出核定" xfId="758"/>
    <cellStyle name="好_2008年支出调整" xfId="759"/>
    <cellStyle name="好_2008年支出调整_财力性转移支付2010年预算参考数" xfId="760"/>
    <cellStyle name="好_2009年财力测算情况11.19" xfId="761"/>
    <cellStyle name="好_2009年结算（最终）" xfId="762"/>
    <cellStyle name="好_2009年省对市县转移支付测算表(9.27)" xfId="763"/>
    <cellStyle name="好_2009年省与市县结算（最终）" xfId="764"/>
    <cellStyle name="好_2009全省决算表（批复后）" xfId="765"/>
    <cellStyle name="好_2010.10.30" xfId="766"/>
    <cellStyle name="好_2010年全省供养人员" xfId="767"/>
    <cellStyle name="好_2010年收入预测表（20091218)）" xfId="768"/>
    <cellStyle name="好_2010年收入预测表（20091219)）" xfId="769"/>
    <cellStyle name="好_2010年收入预测表（20091230)）" xfId="770"/>
    <cellStyle name="好_2010省对市县转移支付测算表(10-21）" xfId="771"/>
    <cellStyle name="好_2010省级行政性收费专项收入批复" xfId="772"/>
    <cellStyle name="好_20111127汇报附表（8张）" xfId="773"/>
    <cellStyle name="好_2011年全省及省级预计12-31" xfId="774"/>
    <cellStyle name="好_2011年全省及省级预计2011-12-12" xfId="775"/>
    <cellStyle name="好_2011年预算表格2010.12.9" xfId="776"/>
    <cellStyle name="好_2011年预算大表11-26" xfId="777"/>
    <cellStyle name="好_2012-2013年经常性收入预测（1.1新口径）" xfId="778"/>
    <cellStyle name="好_2012年结算与财力5.3" xfId="779"/>
    <cellStyle name="好_2012年结余使用" xfId="780"/>
    <cellStyle name="好_2012年省级平衡表" xfId="781"/>
    <cellStyle name="好_2012年省级平衡简表（用）" xfId="782"/>
    <cellStyle name="好_20161017---核定基数定表" xfId="783"/>
    <cellStyle name="好_2016年财政总决算生成表全套0417 -平衡表" xfId="784"/>
    <cellStyle name="好_2016年结算与财力5.17" xfId="785"/>
    <cellStyle name="好_2016年中原银行税收基数短收市县负担情况表" xfId="786"/>
    <cellStyle name="好_20河南" xfId="787"/>
    <cellStyle name="好_20河南(财政部2010年县级基本财力测算数据)" xfId="788"/>
    <cellStyle name="好_20河南_财力性转移支付2010年预算参考数" xfId="789"/>
    <cellStyle name="好_20河南省" xfId="790"/>
    <cellStyle name="好_22湖南" xfId="791"/>
    <cellStyle name="好_22湖南_财力性转移支付2010年预算参考数" xfId="792"/>
    <cellStyle name="好_27重庆" xfId="793"/>
    <cellStyle name="好_27重庆_财力性转移支付2010年预算参考数" xfId="794"/>
    <cellStyle name="好_28四川" xfId="795"/>
    <cellStyle name="好_28四川_财力性转移支付2010年预算参考数" xfId="796"/>
    <cellStyle name="好_30云南" xfId="797"/>
    <cellStyle name="好_30云南_1" xfId="798"/>
    <cellStyle name="好_30云南_1_财力性转移支付2010年预算参考数" xfId="799"/>
    <cellStyle name="好_33甘肃" xfId="800"/>
    <cellStyle name="好_34青海" xfId="801"/>
    <cellStyle name="好_34青海_1" xfId="802"/>
    <cellStyle name="好_34青海_1_财力性转移支付2010年预算参考数" xfId="803"/>
    <cellStyle name="好_34青海_财力性转移支付2010年预算参考数" xfId="804"/>
    <cellStyle name="好_410927000_台前县" xfId="805"/>
    <cellStyle name="好_530623_2006年县级财政报表附表" xfId="806"/>
    <cellStyle name="好_530629_2006年县级财政报表附表" xfId="807"/>
    <cellStyle name="好_5334_2006年迪庆县级财政报表附表" xfId="808"/>
    <cellStyle name="好_Book1" xfId="809"/>
    <cellStyle name="好_Book1_2012-2013年经常性收入预测（1.1新口径）" xfId="810"/>
    <cellStyle name="好_Book1_2012年省级平衡简表（用）" xfId="811"/>
    <cellStyle name="好_Book1_2016年结算与财力5.17" xfId="812"/>
    <cellStyle name="好_Book1_财力性转移支付2010年预算参考数" xfId="813"/>
    <cellStyle name="好_Book2" xfId="814"/>
    <cellStyle name="好_Book2_财力性转移支付2010年预算参考数" xfId="815"/>
    <cellStyle name="好_gdp" xfId="816"/>
    <cellStyle name="好_M01-2(州市补助收入)" xfId="817"/>
    <cellStyle name="好_Sheet1" xfId="818"/>
    <cellStyle name="好_Xl0000335" xfId="819"/>
    <cellStyle name="好_Xl0000336" xfId="820"/>
    <cellStyle name="好_安徽 缺口县区测算(地方填报)1" xfId="821"/>
    <cellStyle name="好_安徽 缺口县区测算(地方填报)1_财力性转移支付2010年预算参考数" xfId="822"/>
    <cellStyle name="好_表一" xfId="823"/>
    <cellStyle name="好_不含人员经费系数" xfId="824"/>
    <cellStyle name="好_不含人员经费系数_财力性转移支付2010年预算参考数" xfId="825"/>
    <cellStyle name="好_财力差异计算表(不含非农业区)" xfId="826"/>
    <cellStyle name="好_财政供养人员" xfId="827"/>
    <cellStyle name="好_财政供养人员_财力性转移支付2010年预算参考数" xfId="828"/>
    <cellStyle name="好_财政厅编制用表（2011年报省人大）" xfId="829"/>
    <cellStyle name="好_测算结果" xfId="830"/>
    <cellStyle name="好_测算结果_财力性转移支付2010年预算参考数" xfId="831"/>
    <cellStyle name="好_测算结果汇总" xfId="832"/>
    <cellStyle name="好_测算结果汇总_财力性转移支付2010年预算参考数" xfId="833"/>
    <cellStyle name="好_测算总表" xfId="834"/>
    <cellStyle name="好_成本差异系数" xfId="835"/>
    <cellStyle name="好_成本差异系数（含人口规模）" xfId="836"/>
    <cellStyle name="好_成本差异系数（含人口规模）_财力性转移支付2010年预算参考数" xfId="837"/>
    <cellStyle name="好_成本差异系数_财力性转移支付2010年预算参考数" xfId="838"/>
    <cellStyle name="好_城建部门" xfId="839"/>
    <cellStyle name="好_第五部分(才淼、饶永宏）" xfId="840"/>
    <cellStyle name="好_第一部分：综合全" xfId="841"/>
    <cellStyle name="好_电力公司增值税划转" xfId="842"/>
    <cellStyle name="好_分析缺口率" xfId="843"/>
    <cellStyle name="好_分析缺口率_财力性转移支付2010年预算参考数" xfId="844"/>
    <cellStyle name="好_分县成本差异系数" xfId="845"/>
    <cellStyle name="好_分县成本差异系数_不含人员经费系数" xfId="846"/>
    <cellStyle name="好_分县成本差异系数_不含人员经费系数_财力性转移支付2010年预算参考数" xfId="847"/>
    <cellStyle name="好_分县成本差异系数_财力性转移支付2010年预算参考数" xfId="848"/>
    <cellStyle name="好_分县成本差异系数_民生政策最低支出需求" xfId="849"/>
    <cellStyle name="好_分县成本差异系数_民生政策最低支出需求_财力性转移支付2010年预算参考数" xfId="850"/>
    <cellStyle name="好_附表" xfId="851"/>
    <cellStyle name="好_附表_财力性转移支付2010年预算参考数" xfId="852"/>
    <cellStyle name="好_复件 2012年地方财政公共预算分级平衡情况表" xfId="853"/>
    <cellStyle name="好_复件 2012年地方财政公共预算分级平衡情况表（5" xfId="854"/>
    <cellStyle name="好_复件 复件 2010年预算表格－2010-03-26-（含表间 公式）" xfId="855"/>
    <cellStyle name="好_国有资本经营预算（2011年报省人大）" xfId="856"/>
    <cellStyle name="好_行政(燃修费)" xfId="857"/>
    <cellStyle name="好_行政(燃修费)_不含人员经费系数" xfId="858"/>
    <cellStyle name="好_行政(燃修费)_不含人员经费系数_财力性转移支付2010年预算参考数" xfId="859"/>
    <cellStyle name="好_行政(燃修费)_财力性转移支付2010年预算参考数" xfId="860"/>
    <cellStyle name="好_行政(燃修费)_民生政策最低支出需求" xfId="861"/>
    <cellStyle name="好_行政(燃修费)_民生政策最低支出需求_财力性转移支付2010年预算参考数" xfId="862"/>
    <cellStyle name="好_行政(燃修费)_县市旗测算-新科目（含人口规模效应）" xfId="863"/>
    <cellStyle name="好_行政(燃修费)_县市旗测算-新科目（含人口规模效应）_财力性转移支付2010年预算参考数" xfId="864"/>
    <cellStyle name="好_行政（人员）" xfId="865"/>
    <cellStyle name="好_行政（人员）_不含人员经费系数" xfId="866"/>
    <cellStyle name="好_行政（人员）_不含人员经费系数_财力性转移支付2010年预算参考数" xfId="867"/>
    <cellStyle name="好_行政（人员）_财力性转移支付2010年预算参考数" xfId="868"/>
    <cellStyle name="好_行政（人员）_民生政策最低支出需求" xfId="869"/>
    <cellStyle name="好_行政（人员）_民生政策最低支出需求_财力性转移支付2010年预算参考数" xfId="870"/>
    <cellStyle name="好_行政（人员）_县市旗测算-新科目（含人口规模效应）" xfId="871"/>
    <cellStyle name="好_行政（人员）_县市旗测算-新科目（含人口规模效应）_财力性转移支付2010年预算参考数" xfId="872"/>
    <cellStyle name="好_行政公检法测算" xfId="873"/>
    <cellStyle name="好_行政公检法测算_不含人员经费系数" xfId="874"/>
    <cellStyle name="好_行政公检法测算_不含人员经费系数_财力性转移支付2010年预算参考数" xfId="875"/>
    <cellStyle name="好_行政公检法测算_财力性转移支付2010年预算参考数" xfId="876"/>
    <cellStyle name="好_行政公检法测算_民生政策最低支出需求" xfId="877"/>
    <cellStyle name="好_行政公检法测算_民生政策最低支出需求_财力性转移支付2010年预算参考数" xfId="878"/>
    <cellStyle name="好_行政公检法测算_县市旗测算-新科目（含人口规模效应）" xfId="879"/>
    <cellStyle name="好_行政公检法测算_县市旗测算-新科目（含人口规模效应）_财力性转移支付2010年预算参考数" xfId="880"/>
    <cellStyle name="好_河南 缺口县区测算(地方填报)" xfId="881"/>
    <cellStyle name="好_河南 缺口县区测算(地方填报)_财力性转移支付2010年预算参考数" xfId="882"/>
    <cellStyle name="好_河南 缺口县区测算(地方填报白)" xfId="883"/>
    <cellStyle name="好_河南 缺口县区测算(地方填报白)_财力性转移支付2010年预算参考数" xfId="884"/>
    <cellStyle name="好_河南省----2009-05-21（补充数据）" xfId="885"/>
    <cellStyle name="好_河南省农村义务教育教师绩效工资测算表8-12" xfId="886"/>
    <cellStyle name="好_核定人数对比" xfId="887"/>
    <cellStyle name="好_核定人数对比_财力性转移支付2010年预算参考数" xfId="888"/>
    <cellStyle name="好_核定人数下发表" xfId="889"/>
    <cellStyle name="好_核定人数下发表_财力性转移支付2010年预算参考数" xfId="890"/>
    <cellStyle name="好_汇总" xfId="891"/>
    <cellStyle name="好_汇总_财力性转移支付2010年预算参考数" xfId="892"/>
    <cellStyle name="好_汇总表" xfId="893"/>
    <cellStyle name="好_汇总表_财力性转移支付2010年预算参考数" xfId="894"/>
    <cellStyle name="好_汇总表4" xfId="895"/>
    <cellStyle name="好_汇总表4_财力性转移支付2010年预算参考数" xfId="896"/>
    <cellStyle name="好_汇总-县级财政报表附表" xfId="897"/>
    <cellStyle name="好_检验表" xfId="898"/>
    <cellStyle name="好_检验表（调整后）" xfId="899"/>
    <cellStyle name="好_教育(按照总人口测算）—20080416" xfId="900"/>
    <cellStyle name="好_教育(按照总人口测算）—20080416_不含人员经费系数" xfId="901"/>
    <cellStyle name="好_教育(按照总人口测算）—20080416_不含人员经费系数_财力性转移支付2010年预算参考数" xfId="902"/>
    <cellStyle name="好_教育(按照总人口测算）—20080416_财力性转移支付2010年预算参考数" xfId="903"/>
    <cellStyle name="好_教育(按照总人口测算）—20080416_民生政策最低支出需求" xfId="904"/>
    <cellStyle name="好_教育(按照总人口测算）—20080416_民生政策最低支出需求_财力性转移支付2010年预算参考数" xfId="905"/>
    <cellStyle name="好_教育(按照总人口测算）—20080416_县市旗测算-新科目（含人口规模效应）" xfId="906"/>
    <cellStyle name="好_教育(按照总人口测算）—20080416_县市旗测算-新科目（含人口规模效应）_财力性转移支付2010年预算参考数" xfId="907"/>
    <cellStyle name="好_津补贴保障测算（2010.3.19）" xfId="908"/>
    <cellStyle name="好_津补贴保障测算(5.21)" xfId="909"/>
    <cellStyle name="好_丽江汇总" xfId="910"/>
    <cellStyle name="好_民生政策最低支出需求" xfId="911"/>
    <cellStyle name="好_民生政策最低支出需求_财力性转移支付2010年预算参考数" xfId="912"/>
    <cellStyle name="好_农林水和城市维护标准支出20080505－县区合计" xfId="913"/>
    <cellStyle name="好_农林水和城市维护标准支出20080505－县区合计_不含人员经费系数" xfId="914"/>
    <cellStyle name="好_农林水和城市维护标准支出20080505－县区合计_不含人员经费系数_财力性转移支付2010年预算参考数" xfId="915"/>
    <cellStyle name="好_农林水和城市维护标准支出20080505－县区合计_财力性转移支付2010年预算参考数" xfId="916"/>
    <cellStyle name="好_农林水和城市维护标准支出20080505－县区合计_民生政策最低支出需求" xfId="917"/>
    <cellStyle name="好_农林水和城市维护标准支出20080505－县区合计_民生政策最低支出需求_财力性转移支付2010年预算参考数" xfId="918"/>
    <cellStyle name="好_农林水和城市维护标准支出20080505－县区合计_县市旗测算-新科目（含人口规模效应）" xfId="919"/>
    <cellStyle name="好_农林水和城市维护标准支出20080505－县区合计_县市旗测算-新科目（含人口规模效应）_财力性转移支付2010年预算参考数" xfId="920"/>
    <cellStyle name="好_平邑" xfId="921"/>
    <cellStyle name="好_平邑_财力性转移支付2010年预算参考数" xfId="922"/>
    <cellStyle name="好_其他部门(按照总人口测算）—20080416" xfId="923"/>
    <cellStyle name="好_其他部门(按照总人口测算）—20080416_不含人员经费系数" xfId="924"/>
    <cellStyle name="好_其他部门(按照总人口测算）—20080416_不含人员经费系数_财力性转移支付2010年预算参考数" xfId="925"/>
    <cellStyle name="好_其他部门(按照总人口测算）—20080416_财力性转移支付2010年预算参考数" xfId="926"/>
    <cellStyle name="好_其他部门(按照总人口测算）—20080416_民生政策最低支出需求" xfId="927"/>
    <cellStyle name="好_其他部门(按照总人口测算）—20080416_民生政策最低支出需求_财力性转移支付2010年预算参考数" xfId="928"/>
    <cellStyle name="好_其他部门(按照总人口测算）—20080416_县市旗测算-新科目（含人口规模效应）" xfId="929"/>
    <cellStyle name="好_其他部门(按照总人口测算）—20080416_县市旗测算-新科目（含人口规模效应）_财力性转移支付2010年预算参考数" xfId="930"/>
    <cellStyle name="好_青海 缺口县区测算(地方填报)" xfId="931"/>
    <cellStyle name="好_青海 缺口县区测算(地方填报)_财力性转移支付2010年预算参考数" xfId="932"/>
    <cellStyle name="好_缺口县区测算" xfId="933"/>
    <cellStyle name="好_缺口县区测算（11.13）" xfId="934"/>
    <cellStyle name="好_缺口县区测算（11.13）_财力性转移支付2010年预算参考数" xfId="935"/>
    <cellStyle name="好_缺口县区测算(按2007支出增长25%测算)" xfId="936"/>
    <cellStyle name="好_缺口县区测算(按2007支出增长25%测算)_财力性转移支付2010年预算参考数" xfId="937"/>
    <cellStyle name="好_缺口县区测算(按核定人数)" xfId="938"/>
    <cellStyle name="好_缺口县区测算(按核定人数)_财力性转移支付2010年预算参考数" xfId="939"/>
    <cellStyle name="好_缺口县区测算(财政部标准)" xfId="940"/>
    <cellStyle name="好_缺口县区测算(财政部标准)_财力性转移支付2010年预算参考数" xfId="941"/>
    <cellStyle name="好_缺口县区测算_财力性转移支付2010年预算参考数" xfId="942"/>
    <cellStyle name="好_缺口消化情况" xfId="943"/>
    <cellStyle name="好_人员工资和公用经费" xfId="944"/>
    <cellStyle name="好_人员工资和公用经费_财力性转移支付2010年预算参考数" xfId="945"/>
    <cellStyle name="好_人员工资和公用经费2" xfId="946"/>
    <cellStyle name="好_人员工资和公用经费2_财力性转移支付2010年预算参考数" xfId="947"/>
    <cellStyle name="好_人员工资和公用经费3" xfId="948"/>
    <cellStyle name="好_人员工资和公用经费3_财力性转移支付2010年预算参考数" xfId="949"/>
    <cellStyle name="好_山东省民生支出标准" xfId="950"/>
    <cellStyle name="好_山东省民生支出标准_财力性转移支付2010年预算参考数" xfId="951"/>
    <cellStyle name="好_商品交易所2006--2008年税收" xfId="952"/>
    <cellStyle name="好_省电力2008年 工作表" xfId="953"/>
    <cellStyle name="好_省属监狱人员级别表(驻外)" xfId="954"/>
    <cellStyle name="好_市辖区测算20080510" xfId="955"/>
    <cellStyle name="好_市辖区测算20080510_不含人员经费系数" xfId="956"/>
    <cellStyle name="好_市辖区测算20080510_不含人员经费系数_财力性转移支付2010年预算参考数" xfId="957"/>
    <cellStyle name="好_市辖区测算20080510_财力性转移支付2010年预算参考数" xfId="958"/>
    <cellStyle name="好_市辖区测算20080510_民生政策最低支出需求" xfId="959"/>
    <cellStyle name="好_市辖区测算20080510_民生政策最低支出需求_财力性转移支付2010年预算参考数" xfId="960"/>
    <cellStyle name="好_市辖区测算20080510_县市旗测算-新科目（含人口规模效应）" xfId="961"/>
    <cellStyle name="好_市辖区测算20080510_县市旗测算-新科目（含人口规模效应）_财力性转移支付2010年预算参考数" xfId="962"/>
    <cellStyle name="好_市辖区测算-新科目（20080626）" xfId="963"/>
    <cellStyle name="好_市辖区测算-新科目（20080626）_不含人员经费系数" xfId="964"/>
    <cellStyle name="好_市辖区测算-新科目（20080626）_不含人员经费系数_财力性转移支付2010年预算参考数" xfId="965"/>
    <cellStyle name="好_市辖区测算-新科目（20080626）_财力性转移支付2010年预算参考数" xfId="966"/>
    <cellStyle name="好_市辖区测算-新科目（20080626）_民生政策最低支出需求" xfId="967"/>
    <cellStyle name="好_市辖区测算-新科目（20080626）_民生政策最低支出需求_财力性转移支付2010年预算参考数" xfId="968"/>
    <cellStyle name="好_市辖区测算-新科目（20080626）_县市旗测算-新科目（含人口规模效应）" xfId="969"/>
    <cellStyle name="好_市辖区测算-新科目（20080626）_县市旗测算-新科目（含人口规模效应）_财力性转移支付2010年预算参考数" xfId="970"/>
    <cellStyle name="好_同德" xfId="971"/>
    <cellStyle name="好_同德_财力性转移支付2010年预算参考数" xfId="972"/>
    <cellStyle name="好_危改资金测算" xfId="973"/>
    <cellStyle name="好_危改资金测算_财力性转移支付2010年预算参考数" xfId="974"/>
    <cellStyle name="好_卫生(按照总人口测算）—20080416" xfId="975"/>
    <cellStyle name="好_卫生(按照总人口测算）—20080416_不含人员经费系数" xfId="976"/>
    <cellStyle name="好_卫生(按照总人口测算）—20080416_不含人员经费系数_财力性转移支付2010年预算参考数" xfId="977"/>
    <cellStyle name="好_卫生(按照总人口测算）—20080416_财力性转移支付2010年预算参考数" xfId="978"/>
    <cellStyle name="好_卫生(按照总人口测算）—20080416_民生政策最低支出需求" xfId="979"/>
    <cellStyle name="好_卫生(按照总人口测算）—20080416_民生政策最低支出需求_财力性转移支付2010年预算参考数" xfId="980"/>
    <cellStyle name="好_卫生(按照总人口测算）—20080416_县市旗测算-新科目（含人口规模效应）" xfId="981"/>
    <cellStyle name="好_卫生(按照总人口测算）—20080416_县市旗测算-新科目（含人口规模效应）_财力性转移支付2010年预算参考数" xfId="982"/>
    <cellStyle name="好_卫生部门" xfId="983"/>
    <cellStyle name="好_卫生部门_财力性转移支付2010年预算参考数" xfId="984"/>
    <cellStyle name="好_文体广播部门" xfId="985"/>
    <cellStyle name="好_文体广播事业(按照总人口测算）—20080416" xfId="986"/>
    <cellStyle name="好_文体广播事业(按照总人口测算）—20080416_不含人员经费系数" xfId="987"/>
    <cellStyle name="好_文体广播事业(按照总人口测算）—20080416_不含人员经费系数_财力性转移支付2010年预算参考数" xfId="988"/>
    <cellStyle name="好_文体广播事业(按照总人口测算）—20080416_财力性转移支付2010年预算参考数" xfId="989"/>
    <cellStyle name="好_文体广播事业(按照总人口测算）—20080416_民生政策最低支出需求" xfId="990"/>
    <cellStyle name="好_文体广播事业(按照总人口测算）—20080416_民生政策最低支出需求_财力性转移支付2010年预算参考数" xfId="991"/>
    <cellStyle name="好_文体广播事业(按照总人口测算）—20080416_县市旗测算-新科目（含人口规模效应）" xfId="992"/>
    <cellStyle name="好_文体广播事业(按照总人口测算）—20080416_县市旗测算-新科目（含人口规模效应）_财力性转移支付2010年预算参考数" xfId="993"/>
    <cellStyle name="好_下文" xfId="994"/>
    <cellStyle name="好_下文（表）" xfId="995"/>
    <cellStyle name="好_县区合并测算20080421" xfId="996"/>
    <cellStyle name="好_县区合并测算20080421_不含人员经费系数" xfId="997"/>
    <cellStyle name="好_县区合并测算20080421_不含人员经费系数_财力性转移支付2010年预算参考数" xfId="998"/>
    <cellStyle name="好_县区合并测算20080421_财力性转移支付2010年预算参考数" xfId="999"/>
    <cellStyle name="好_县区合并测算20080421_民生政策最低支出需求" xfId="1000"/>
    <cellStyle name="好_县区合并测算20080421_民生政策最低支出需求_财力性转移支付2010年预算参考数" xfId="1001"/>
    <cellStyle name="好_县区合并测算20080421_县市旗测算-新科目（含人口规模效应）" xfId="1002"/>
    <cellStyle name="好_县区合并测算20080421_县市旗测算-新科目（含人口规模效应）_财力性转移支付2010年预算参考数" xfId="1003"/>
    <cellStyle name="好_县区合并测算20080423(按照各省比重）" xfId="1004"/>
    <cellStyle name="好_县区合并测算20080423(按照各省比重）_不含人员经费系数" xfId="1005"/>
    <cellStyle name="好_县区合并测算20080423(按照各省比重）_不含人员经费系数_财力性转移支付2010年预算参考数" xfId="1006"/>
    <cellStyle name="好_县区合并测算20080423(按照各省比重）_财力性转移支付2010年预算参考数" xfId="1007"/>
    <cellStyle name="好_县区合并测算20080423(按照各省比重）_民生政策最低支出需求" xfId="1008"/>
    <cellStyle name="好_县区合并测算20080423(按照各省比重）_民生政策最低支出需求_财力性转移支付2010年预算参考数" xfId="1009"/>
    <cellStyle name="好_县区合并测算20080423(按照各省比重）_县市旗测算-新科目（含人口规模效应）" xfId="1010"/>
    <cellStyle name="好_县区合并测算20080423(按照各省比重）_县市旗测算-新科目（含人口规模效应）_财力性转移支付2010年预算参考数" xfId="1011"/>
    <cellStyle name="好_县市旗测算20080508" xfId="1012"/>
    <cellStyle name="好_县市旗测算20080508_不含人员经费系数" xfId="1013"/>
    <cellStyle name="好_县市旗测算20080508_不含人员经费系数_财力性转移支付2010年预算参考数" xfId="1014"/>
    <cellStyle name="好_县市旗测算20080508_财力性转移支付2010年预算参考数" xfId="1015"/>
    <cellStyle name="好_县市旗测算20080508_民生政策最低支出需求" xfId="1016"/>
    <cellStyle name="好_县市旗测算20080508_民生政策最低支出需求_财力性转移支付2010年预算参考数" xfId="1017"/>
    <cellStyle name="好_县市旗测算20080508_县市旗测算-新科目（含人口规模效应）" xfId="1018"/>
    <cellStyle name="好_县市旗测算20080508_县市旗测算-新科目（含人口规模效应）_财力性转移支付2010年预算参考数" xfId="1019"/>
    <cellStyle name="好_县市旗测算-新科目（20080626）" xfId="1020"/>
    <cellStyle name="好_县市旗测算-新科目（20080626）_不含人员经费系数" xfId="1021"/>
    <cellStyle name="好_县市旗测算-新科目（20080626）_不含人员经费系数_财力性转移支付2010年预算参考数" xfId="1022"/>
    <cellStyle name="好_县市旗测算-新科目（20080626）_财力性转移支付2010年预算参考数" xfId="1023"/>
    <cellStyle name="好_县市旗测算-新科目（20080626）_民生政策最低支出需求" xfId="1024"/>
    <cellStyle name="好_县市旗测算-新科目（20080626）_民生政策最低支出需求_财力性转移支付2010年预算参考数" xfId="1025"/>
    <cellStyle name="好_县市旗测算-新科目（20080626）_县市旗测算-新科目（含人口规模效应）" xfId="1026"/>
    <cellStyle name="好_县市旗测算-新科目（20080626）_县市旗测算-新科目（含人口规模效应）_财力性转移支付2010年预算参考数" xfId="1027"/>
    <cellStyle name="好_县市旗测算-新科目（20080627）" xfId="1028"/>
    <cellStyle name="好_县市旗测算-新科目（20080627）_不含人员经费系数" xfId="1029"/>
    <cellStyle name="好_县市旗测算-新科目（20080627）_不含人员经费系数_财力性转移支付2010年预算参考数" xfId="1030"/>
    <cellStyle name="好_县市旗测算-新科目（20080627）_财力性转移支付2010年预算参考数" xfId="1031"/>
    <cellStyle name="好_县市旗测算-新科目（20080627）_民生政策最低支出需求" xfId="1032"/>
    <cellStyle name="好_县市旗测算-新科目（20080627）_民生政策最低支出需求_财力性转移支付2010年预算参考数" xfId="1033"/>
    <cellStyle name="好_县市旗测算-新科目（20080627）_县市旗测算-新科目（含人口规模效应）" xfId="1034"/>
    <cellStyle name="好_县市旗测算-新科目（20080627）_县市旗测算-新科目（含人口规模效应）_财力性转移支付2010年预算参考数" xfId="1035"/>
    <cellStyle name="好_一般预算支出口径剔除表" xfId="1036"/>
    <cellStyle name="好_一般预算支出口径剔除表_财力性转移支付2010年预算参考数" xfId="1037"/>
    <cellStyle name="好_云南 缺口县区测算(地方填报)" xfId="1038"/>
    <cellStyle name="好_云南 缺口县区测算(地方填报)_财力性转移支付2010年预算参考数" xfId="1039"/>
    <cellStyle name="好_云南省2008年转移支付测算——州市本级考核部分及政策性测算" xfId="1040"/>
    <cellStyle name="好_云南省2008年转移支付测算——州市本级考核部分及政策性测算_财力性转移支付2010年预算参考数" xfId="1041"/>
    <cellStyle name="好_中原证券2012年补助（上解）核定表" xfId="1042"/>
    <cellStyle name="好_重点民生支出需求测算表社保（农村低保）081112" xfId="1043"/>
    <cellStyle name="好_转移支付" xfId="1044"/>
    <cellStyle name="好_自行调整差异系数顺序" xfId="1045"/>
    <cellStyle name="好_自行调整差异系数顺序_财力性转移支付2010年预算参考数" xfId="1046"/>
    <cellStyle name="好_总人口" xfId="1047"/>
    <cellStyle name="好_总人口_财力性转移支付2010年预算参考数" xfId="1048"/>
    <cellStyle name="后继超级链接" xfId="1049"/>
    <cellStyle name="后继超链接" xfId="1050"/>
    <cellStyle name="汇总" xfId="1051"/>
    <cellStyle name="汇总 2" xfId="1052"/>
    <cellStyle name="货" xfId="1053"/>
    <cellStyle name="货_NJ18-15" xfId="1054"/>
    <cellStyle name="Currency" xfId="1055"/>
    <cellStyle name="货币 2" xfId="1056"/>
    <cellStyle name="货币[" xfId="1057"/>
    <cellStyle name="Currency [0]" xfId="1058"/>
    <cellStyle name="计算" xfId="1059"/>
    <cellStyle name="计算 2" xfId="1060"/>
    <cellStyle name="检查单元格" xfId="1061"/>
    <cellStyle name="检查单元格 2" xfId="1062"/>
    <cellStyle name="解释性文本" xfId="1063"/>
    <cellStyle name="解释性文本 2" xfId="1064"/>
    <cellStyle name="警告文本" xfId="1065"/>
    <cellStyle name="警告文本 2" xfId="1066"/>
    <cellStyle name="链接单元格" xfId="1067"/>
    <cellStyle name="链接单元格 2" xfId="1068"/>
    <cellStyle name="霓付 [0]_ +Foil &amp; -FOIL &amp; PAPER" xfId="1069"/>
    <cellStyle name="霓付_ +Foil &amp; -FOIL &amp; PAPER" xfId="1070"/>
    <cellStyle name="烹拳 [0]_ +Foil &amp; -FOIL &amp; PAPER" xfId="1071"/>
    <cellStyle name="烹拳_ +Foil &amp; -FOIL &amp; PAPER" xfId="1072"/>
    <cellStyle name="普通" xfId="1073"/>
    <cellStyle name="千" xfId="1074"/>
    <cellStyle name="千_NJ09-05" xfId="1075"/>
    <cellStyle name="千_NJ17-06" xfId="1076"/>
    <cellStyle name="千_NJ17-24" xfId="1077"/>
    <cellStyle name="千_NJ17-26" xfId="1078"/>
    <cellStyle name="千_NJ18-15" xfId="1079"/>
    <cellStyle name="千分位" xfId="1080"/>
    <cellStyle name="千分位[0]" xfId="1081"/>
    <cellStyle name="千分位_ 白土" xfId="1082"/>
    <cellStyle name="千位" xfId="1083"/>
    <cellStyle name="千位[" xfId="1084"/>
    <cellStyle name="千位[0]" xfId="1085"/>
    <cellStyle name="千位_(人代会用)" xfId="1086"/>
    <cellStyle name="千位分" xfId="1087"/>
    <cellStyle name="Comma" xfId="1088"/>
    <cellStyle name="千位分隔 2" xfId="1089"/>
    <cellStyle name="千位分隔 2 2" xfId="1090"/>
    <cellStyle name="千位分隔 3" xfId="1091"/>
    <cellStyle name="Comma [0]" xfId="1092"/>
    <cellStyle name="千位分隔[0] 2" xfId="1093"/>
    <cellStyle name="千位分隔[0] 3" xfId="1094"/>
    <cellStyle name="千位分季_新建 Microsoft Excel 工作表" xfId="1095"/>
    <cellStyle name="钎霖_4岿角利" xfId="1096"/>
    <cellStyle name="强调 1" xfId="1097"/>
    <cellStyle name="强调 2" xfId="1098"/>
    <cellStyle name="强调 3" xfId="1099"/>
    <cellStyle name="强调文字颜色 1" xfId="1100"/>
    <cellStyle name="强调文字颜色 1 2" xfId="1101"/>
    <cellStyle name="强调文字颜色 2" xfId="1102"/>
    <cellStyle name="强调文字颜色 2 2" xfId="1103"/>
    <cellStyle name="强调文字颜色 3" xfId="1104"/>
    <cellStyle name="强调文字颜色 3 2" xfId="1105"/>
    <cellStyle name="强调文字颜色 4" xfId="1106"/>
    <cellStyle name="强调文字颜色 4 2" xfId="1107"/>
    <cellStyle name="强调文字颜色 5" xfId="1108"/>
    <cellStyle name="强调文字颜色 5 2" xfId="1109"/>
    <cellStyle name="强调文字颜色 6" xfId="1110"/>
    <cellStyle name="强调文字颜色 6 2" xfId="1111"/>
    <cellStyle name="适中" xfId="1112"/>
    <cellStyle name="适中 2" xfId="1113"/>
    <cellStyle name="输出" xfId="1114"/>
    <cellStyle name="输出 2" xfId="1115"/>
    <cellStyle name="输入" xfId="1116"/>
    <cellStyle name="输入 2" xfId="1117"/>
    <cellStyle name="数字" xfId="1118"/>
    <cellStyle name="未定义" xfId="1119"/>
    <cellStyle name="小数" xfId="1120"/>
    <cellStyle name="样式 1" xfId="1121"/>
    <cellStyle name="Followed Hyperlink" xfId="1122"/>
    <cellStyle name="注释" xfId="1123"/>
    <cellStyle name="注释 2" xfId="1124"/>
    <cellStyle name="콤마 [0]_BOILER-CO1" xfId="1125"/>
    <cellStyle name="콤마_BOILER-CO1" xfId="1126"/>
    <cellStyle name="통화 [0]_BOILER-CO1" xfId="1127"/>
    <cellStyle name="통화_BOILER-CO1" xfId="1128"/>
    <cellStyle name="표준_0N-HANDLING " xfId="1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0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5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6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7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8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P1012001"/>
      <sheetName val="13 铁路配件"/>
      <sheetName val="KKKKKKKK"/>
      <sheetName val="C01-1"/>
      <sheetName val="_x0000__x0000__x0000__x0000__x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Mp-team 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"/>
      <sheetName val="XL4Poppy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人员支出"/>
      <sheetName val="农业人口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参数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.2016年政府专项债务余额决算表"/>
      <sheetName val="投办报人大数据"/>
      <sheetName val="基础编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F26"/>
  <sheetViews>
    <sheetView showGridLines="0" showZero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00390625" defaultRowHeight="14.25"/>
  <cols>
    <col min="1" max="1" width="30.875" style="135" customWidth="1"/>
    <col min="2" max="2" width="13.625" style="135" customWidth="1"/>
    <col min="3" max="3" width="13.125" style="135" customWidth="1"/>
    <col min="4" max="4" width="10.75390625" style="135" customWidth="1"/>
    <col min="5" max="5" width="9.50390625" style="135" customWidth="1"/>
    <col min="6" max="6" width="8.75390625" style="135" customWidth="1"/>
    <col min="7" max="16384" width="9.00390625" style="135" customWidth="1"/>
  </cols>
  <sheetData>
    <row r="1" spans="1:6" ht="43.5" customHeight="1">
      <c r="A1" s="202" t="s">
        <v>727</v>
      </c>
      <c r="B1" s="202"/>
      <c r="C1" s="202"/>
      <c r="D1" s="202"/>
      <c r="E1" s="202"/>
      <c r="F1" s="202"/>
    </row>
    <row r="2" spans="1:6" s="120" customFormat="1" ht="20.25">
      <c r="A2" s="128"/>
      <c r="B2" s="128"/>
      <c r="C2" s="128"/>
      <c r="D2" s="128"/>
      <c r="E2" s="203" t="s">
        <v>0</v>
      </c>
      <c r="F2" s="203"/>
    </row>
    <row r="3" spans="1:6" ht="34.5" customHeight="1">
      <c r="A3" s="136" t="s">
        <v>1</v>
      </c>
      <c r="B3" s="137" t="s">
        <v>2</v>
      </c>
      <c r="C3" s="136" t="s">
        <v>3</v>
      </c>
      <c r="D3" s="136" t="s">
        <v>4</v>
      </c>
      <c r="E3" s="137" t="s">
        <v>5</v>
      </c>
      <c r="F3" s="137" t="s">
        <v>6</v>
      </c>
    </row>
    <row r="4" spans="1:6" s="134" customFormat="1" ht="24" customHeight="1">
      <c r="A4" s="138" t="s">
        <v>7</v>
      </c>
      <c r="B4" s="127">
        <f>SUM(B5:B17)</f>
        <v>401000</v>
      </c>
      <c r="C4" s="127">
        <f>SUM(C5:C17)</f>
        <v>401000</v>
      </c>
      <c r="D4" s="127">
        <f>SUM(D5:D17)</f>
        <v>412609</v>
      </c>
      <c r="E4" s="144">
        <f>D4/C4*100</f>
        <v>102.89501246882793</v>
      </c>
      <c r="F4" s="144">
        <v>16.05</v>
      </c>
    </row>
    <row r="5" spans="1:6" ht="24" customHeight="1">
      <c r="A5" s="140" t="s">
        <v>8</v>
      </c>
      <c r="B5" s="141">
        <v>112000</v>
      </c>
      <c r="C5" s="141">
        <v>112000</v>
      </c>
      <c r="D5" s="141">
        <v>106672</v>
      </c>
      <c r="E5" s="145">
        <f>D5/C5*100</f>
        <v>95.24285714285713</v>
      </c>
      <c r="F5" s="145">
        <v>6.61</v>
      </c>
    </row>
    <row r="6" spans="1:6" ht="24" customHeight="1">
      <c r="A6" s="140" t="s">
        <v>9</v>
      </c>
      <c r="B6" s="141">
        <v>58000</v>
      </c>
      <c r="C6" s="141">
        <v>58000</v>
      </c>
      <c r="D6" s="141">
        <v>52820</v>
      </c>
      <c r="E6" s="145">
        <f aca="true" t="shared" si="0" ref="E6:E24">D6/C6*100</f>
        <v>91.06896551724138</v>
      </c>
      <c r="F6" s="145">
        <v>1.24</v>
      </c>
    </row>
    <row r="7" spans="1:6" ht="24" customHeight="1">
      <c r="A7" s="140" t="s">
        <v>10</v>
      </c>
      <c r="B7" s="141">
        <v>15000</v>
      </c>
      <c r="C7" s="141">
        <v>15000</v>
      </c>
      <c r="D7" s="141">
        <v>9261</v>
      </c>
      <c r="E7" s="145">
        <f t="shared" si="0"/>
        <v>61.739999999999995</v>
      </c>
      <c r="F7" s="145">
        <v>-31.91</v>
      </c>
    </row>
    <row r="8" spans="1:6" ht="24" customHeight="1">
      <c r="A8" s="140" t="s">
        <v>11</v>
      </c>
      <c r="B8" s="141">
        <v>35000</v>
      </c>
      <c r="C8" s="141">
        <v>35000</v>
      </c>
      <c r="D8" s="141">
        <v>33136</v>
      </c>
      <c r="E8" s="145">
        <f>D8/C8*100</f>
        <v>94.67428571428572</v>
      </c>
      <c r="F8" s="145">
        <v>9.07</v>
      </c>
    </row>
    <row r="9" spans="1:6" ht="24" customHeight="1">
      <c r="A9" s="140" t="s">
        <v>12</v>
      </c>
      <c r="B9" s="141">
        <v>15000</v>
      </c>
      <c r="C9" s="141">
        <v>15000</v>
      </c>
      <c r="D9" s="141">
        <v>14258</v>
      </c>
      <c r="E9" s="145">
        <f t="shared" si="0"/>
        <v>95.05333333333333</v>
      </c>
      <c r="F9" s="145">
        <v>7.95</v>
      </c>
    </row>
    <row r="10" spans="1:6" ht="24" customHeight="1">
      <c r="A10" s="140" t="s">
        <v>13</v>
      </c>
      <c r="B10" s="141">
        <v>9500</v>
      </c>
      <c r="C10" s="141">
        <v>9500</v>
      </c>
      <c r="D10" s="141">
        <v>9756</v>
      </c>
      <c r="E10" s="145">
        <f t="shared" si="0"/>
        <v>102.69473684210526</v>
      </c>
      <c r="F10" s="145">
        <v>13.95</v>
      </c>
    </row>
    <row r="11" spans="1:6" ht="24" customHeight="1">
      <c r="A11" s="140" t="s">
        <v>14</v>
      </c>
      <c r="B11" s="141">
        <v>13000</v>
      </c>
      <c r="C11" s="141">
        <v>13000</v>
      </c>
      <c r="D11" s="141">
        <v>11535</v>
      </c>
      <c r="E11" s="145">
        <f t="shared" si="0"/>
        <v>88.73076923076924</v>
      </c>
      <c r="F11" s="145">
        <v>0.33</v>
      </c>
    </row>
    <row r="12" spans="1:6" ht="24" customHeight="1">
      <c r="A12" s="140" t="s">
        <v>15</v>
      </c>
      <c r="B12" s="141">
        <v>45000</v>
      </c>
      <c r="C12" s="141">
        <v>45000</v>
      </c>
      <c r="D12" s="141">
        <v>84478</v>
      </c>
      <c r="E12" s="145">
        <f t="shared" si="0"/>
        <v>187.7288888888889</v>
      </c>
      <c r="F12" s="145">
        <v>113.6</v>
      </c>
    </row>
    <row r="13" spans="1:6" ht="24" customHeight="1">
      <c r="A13" s="140" t="s">
        <v>16</v>
      </c>
      <c r="B13" s="141">
        <v>14000</v>
      </c>
      <c r="C13" s="141">
        <v>14000</v>
      </c>
      <c r="D13" s="141">
        <v>8108</v>
      </c>
      <c r="E13" s="145">
        <f t="shared" si="0"/>
        <v>57.91428571428572</v>
      </c>
      <c r="F13" s="145">
        <v>-35.02</v>
      </c>
    </row>
    <row r="14" spans="1:6" ht="24" customHeight="1">
      <c r="A14" s="143" t="s">
        <v>209</v>
      </c>
      <c r="B14" s="141">
        <v>84500</v>
      </c>
      <c r="C14" s="141">
        <v>84500</v>
      </c>
      <c r="D14" s="141">
        <v>81463</v>
      </c>
      <c r="E14" s="145">
        <f t="shared" si="0"/>
        <v>96.4059171597633</v>
      </c>
      <c r="F14" s="145">
        <v>11.56</v>
      </c>
    </row>
    <row r="15" spans="1:6" ht="24" customHeight="1">
      <c r="A15" s="195" t="s">
        <v>728</v>
      </c>
      <c r="B15" s="141"/>
      <c r="C15" s="141"/>
      <c r="D15" s="141">
        <v>965</v>
      </c>
      <c r="E15" s="145"/>
      <c r="F15" s="145">
        <v>19.58</v>
      </c>
    </row>
    <row r="16" spans="1:6" ht="24" customHeight="1">
      <c r="A16" s="195" t="s">
        <v>729</v>
      </c>
      <c r="B16" s="141"/>
      <c r="C16" s="141"/>
      <c r="D16" s="141">
        <v>163</v>
      </c>
      <c r="E16" s="145"/>
      <c r="F16" s="145">
        <v>66.33</v>
      </c>
    </row>
    <row r="17" spans="1:6" ht="24" customHeight="1">
      <c r="A17" s="195" t="s">
        <v>730</v>
      </c>
      <c r="B17" s="141"/>
      <c r="C17" s="141"/>
      <c r="D17" s="141">
        <v>-6</v>
      </c>
      <c r="E17" s="145"/>
      <c r="F17" s="145"/>
    </row>
    <row r="18" spans="1:6" s="134" customFormat="1" ht="24" customHeight="1">
      <c r="A18" s="138" t="s">
        <v>17</v>
      </c>
      <c r="B18" s="139">
        <v>55500</v>
      </c>
      <c r="C18" s="139">
        <v>55500</v>
      </c>
      <c r="D18" s="139">
        <f>SUM(D19:D24)</f>
        <v>38541</v>
      </c>
      <c r="E18" s="144">
        <f t="shared" si="0"/>
        <v>69.44324324324324</v>
      </c>
      <c r="F18" s="144">
        <v>-31.86</v>
      </c>
    </row>
    <row r="19" spans="1:6" ht="24" customHeight="1">
      <c r="A19" s="140" t="s">
        <v>18</v>
      </c>
      <c r="B19" s="141">
        <v>14600</v>
      </c>
      <c r="C19" s="141">
        <v>14600</v>
      </c>
      <c r="D19" s="141">
        <v>13789</v>
      </c>
      <c r="E19" s="145">
        <f t="shared" si="0"/>
        <v>94.44520547945206</v>
      </c>
      <c r="F19" s="145">
        <v>7.54</v>
      </c>
    </row>
    <row r="20" spans="1:6" ht="24" customHeight="1">
      <c r="A20" s="140" t="s">
        <v>19</v>
      </c>
      <c r="B20" s="141">
        <v>11900</v>
      </c>
      <c r="C20" s="141">
        <v>11900</v>
      </c>
      <c r="D20" s="141">
        <v>19390</v>
      </c>
      <c r="E20" s="145">
        <f t="shared" si="0"/>
        <v>162.94117647058823</v>
      </c>
      <c r="F20" s="145">
        <v>-16.75</v>
      </c>
    </row>
    <row r="21" spans="1:6" ht="24" customHeight="1">
      <c r="A21" s="140" t="s">
        <v>20</v>
      </c>
      <c r="B21" s="141">
        <v>3930</v>
      </c>
      <c r="C21" s="141">
        <v>3930</v>
      </c>
      <c r="D21" s="141">
        <v>5050</v>
      </c>
      <c r="E21" s="145">
        <f t="shared" si="0"/>
        <v>128.49872773536896</v>
      </c>
      <c r="F21" s="145">
        <v>-57.42</v>
      </c>
    </row>
    <row r="22" spans="1:6" ht="24" customHeight="1">
      <c r="A22" s="140" t="s">
        <v>21</v>
      </c>
      <c r="B22" s="141">
        <v>25000</v>
      </c>
      <c r="C22" s="141">
        <v>25000</v>
      </c>
      <c r="D22" s="141"/>
      <c r="E22" s="145">
        <f t="shared" si="0"/>
        <v>0</v>
      </c>
      <c r="F22" s="145"/>
    </row>
    <row r="23" spans="1:6" ht="24" customHeight="1">
      <c r="A23" s="140" t="s">
        <v>22</v>
      </c>
      <c r="B23" s="141"/>
      <c r="C23" s="141"/>
      <c r="D23" s="141">
        <v>302</v>
      </c>
      <c r="E23" s="145"/>
      <c r="F23" s="145">
        <v>-96.48</v>
      </c>
    </row>
    <row r="24" spans="1:6" ht="24" customHeight="1">
      <c r="A24" s="196" t="s">
        <v>731</v>
      </c>
      <c r="B24" s="141">
        <v>70</v>
      </c>
      <c r="C24" s="141">
        <v>70</v>
      </c>
      <c r="D24" s="141">
        <v>10</v>
      </c>
      <c r="E24" s="145">
        <f t="shared" si="0"/>
        <v>14.285714285714285</v>
      </c>
      <c r="F24" s="145"/>
    </row>
    <row r="25" spans="1:6" s="134" customFormat="1" ht="24" customHeight="1">
      <c r="A25" s="136" t="s">
        <v>23</v>
      </c>
      <c r="B25" s="139">
        <f>B4+B18</f>
        <v>456500</v>
      </c>
      <c r="C25" s="139">
        <f>C4+C18</f>
        <v>456500</v>
      </c>
      <c r="D25" s="139">
        <f>D4+D18</f>
        <v>451150</v>
      </c>
      <c r="E25" s="144">
        <f>D25/C25*100</f>
        <v>98.82803943044907</v>
      </c>
      <c r="F25" s="144">
        <v>9.48</v>
      </c>
    </row>
    <row r="26" spans="1:6" ht="20.25" customHeight="1">
      <c r="A26" s="201"/>
      <c r="B26" s="201"/>
      <c r="C26" s="201"/>
      <c r="D26" s="201"/>
      <c r="E26" s="201"/>
      <c r="F26" s="142"/>
    </row>
  </sheetData>
  <sheetProtection/>
  <mergeCells count="3">
    <mergeCell ref="A26:E26"/>
    <mergeCell ref="A1:F1"/>
    <mergeCell ref="E2:F2"/>
  </mergeCells>
  <printOptions horizontalCentered="1"/>
  <pageMargins left="0.75" right="0.75" top="0.79" bottom="0.59" header="0.94" footer="0.63"/>
  <pageSetup firstPageNumber="23" useFirstPageNumber="1"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F58"/>
  <sheetViews>
    <sheetView showGridLines="0" zoomScalePageLayoutView="0" workbookViewId="0" topLeftCell="A1">
      <selection activeCell="I31" sqref="I31"/>
    </sheetView>
  </sheetViews>
  <sheetFormatPr defaultColWidth="9.00390625" defaultRowHeight="14.25"/>
  <cols>
    <col min="1" max="1" width="49.25390625" style="85" customWidth="1"/>
    <col min="2" max="2" width="12.125" style="85" customWidth="1"/>
    <col min="3" max="3" width="12.25390625" style="85" customWidth="1"/>
    <col min="4" max="4" width="9.75390625" style="85" customWidth="1"/>
    <col min="5" max="5" width="9.375" style="85" customWidth="1"/>
    <col min="6" max="6" width="7.75390625" style="85" customWidth="1"/>
    <col min="7" max="16384" width="9.00390625" style="85" customWidth="1"/>
  </cols>
  <sheetData>
    <row r="1" spans="1:6" ht="50.25" customHeight="1">
      <c r="A1" s="204" t="s">
        <v>1688</v>
      </c>
      <c r="B1" s="205"/>
      <c r="C1" s="205"/>
      <c r="D1" s="205"/>
      <c r="E1" s="205"/>
      <c r="F1" s="205"/>
    </row>
    <row r="2" spans="2:6" ht="18" customHeight="1">
      <c r="B2" s="86"/>
      <c r="C2" s="86"/>
      <c r="D2" s="86"/>
      <c r="F2" s="87" t="s">
        <v>0</v>
      </c>
    </row>
    <row r="3" spans="1:6" s="83" customFormat="1" ht="42.75" customHeight="1">
      <c r="A3" s="88" t="s">
        <v>1</v>
      </c>
      <c r="B3" s="78" t="s">
        <v>2</v>
      </c>
      <c r="C3" s="79" t="s">
        <v>3</v>
      </c>
      <c r="D3" s="79" t="s">
        <v>4</v>
      </c>
      <c r="E3" s="78" t="s">
        <v>5</v>
      </c>
      <c r="F3" s="78" t="s">
        <v>6</v>
      </c>
    </row>
    <row r="4" spans="1:6" s="84" customFormat="1" ht="27.75" customHeight="1">
      <c r="A4" s="89" t="s">
        <v>546</v>
      </c>
      <c r="B4" s="164">
        <v>90000</v>
      </c>
      <c r="C4" s="164">
        <v>90000</v>
      </c>
      <c r="D4" s="164">
        <v>90000</v>
      </c>
      <c r="E4" s="164">
        <v>100</v>
      </c>
      <c r="F4" s="164">
        <v>28.57</v>
      </c>
    </row>
    <row r="5" spans="1:6" s="84" customFormat="1" ht="27.75" customHeight="1">
      <c r="A5" s="89" t="s">
        <v>547</v>
      </c>
      <c r="B5" s="90"/>
      <c r="C5" s="90"/>
      <c r="D5" s="90"/>
      <c r="E5" s="152"/>
      <c r="F5" s="152"/>
    </row>
    <row r="6" spans="1:6" s="84" customFormat="1" ht="27.75" customHeight="1">
      <c r="A6" s="89" t="s">
        <v>548</v>
      </c>
      <c r="B6" s="90"/>
      <c r="C6" s="90"/>
      <c r="D6" s="90"/>
      <c r="E6" s="152"/>
      <c r="F6" s="152"/>
    </row>
    <row r="7" spans="1:6" s="84" customFormat="1" ht="27.75" customHeight="1">
      <c r="A7" s="89" t="s">
        <v>549</v>
      </c>
      <c r="B7" s="90"/>
      <c r="C7" s="90"/>
      <c r="D7" s="90"/>
      <c r="E7" s="152"/>
      <c r="F7" s="152"/>
    </row>
    <row r="8" spans="1:6" ht="27.75" customHeight="1">
      <c r="A8" s="89" t="s">
        <v>550</v>
      </c>
      <c r="B8" s="90"/>
      <c r="C8" s="90"/>
      <c r="D8" s="90"/>
      <c r="E8" s="152"/>
      <c r="F8" s="152"/>
    </row>
    <row r="9" spans="1:6" s="84" customFormat="1" ht="27.75" customHeight="1">
      <c r="A9" s="89" t="s">
        <v>551</v>
      </c>
      <c r="B9" s="90"/>
      <c r="C9" s="90"/>
      <c r="D9" s="90"/>
      <c r="E9" s="152"/>
      <c r="F9" s="152"/>
    </row>
    <row r="10" spans="1:6" s="84" customFormat="1" ht="27.75" customHeight="1">
      <c r="A10" s="89" t="s">
        <v>552</v>
      </c>
      <c r="B10" s="90"/>
      <c r="C10" s="90"/>
      <c r="D10" s="90"/>
      <c r="E10" s="152"/>
      <c r="F10" s="152"/>
    </row>
    <row r="11" spans="1:6" s="84" customFormat="1" ht="27.75" customHeight="1">
      <c r="A11" s="89" t="s">
        <v>553</v>
      </c>
      <c r="B11" s="90"/>
      <c r="C11" s="90"/>
      <c r="D11" s="90"/>
      <c r="E11" s="152"/>
      <c r="F11" s="152"/>
    </row>
    <row r="12" spans="1:6" s="84" customFormat="1" ht="27.75" customHeight="1">
      <c r="A12" s="89" t="s">
        <v>554</v>
      </c>
      <c r="B12" s="90"/>
      <c r="C12" s="90"/>
      <c r="D12" s="90"/>
      <c r="E12" s="152"/>
      <c r="F12" s="152"/>
    </row>
    <row r="13" spans="1:6" s="84" customFormat="1" ht="27.75" customHeight="1">
      <c r="A13" s="89" t="s">
        <v>555</v>
      </c>
      <c r="B13" s="90"/>
      <c r="C13" s="90"/>
      <c r="D13" s="90"/>
      <c r="E13" s="152"/>
      <c r="F13" s="152"/>
    </row>
    <row r="14" spans="1:6" s="84" customFormat="1" ht="27.75" customHeight="1">
      <c r="A14" s="89" t="s">
        <v>556</v>
      </c>
      <c r="B14" s="90"/>
      <c r="C14" s="90"/>
      <c r="D14" s="90"/>
      <c r="E14" s="152"/>
      <c r="F14" s="152"/>
    </row>
    <row r="15" spans="1:6" s="84" customFormat="1" ht="27.75" customHeight="1">
      <c r="A15" s="89" t="s">
        <v>557</v>
      </c>
      <c r="B15" s="90"/>
      <c r="C15" s="90"/>
      <c r="D15" s="90"/>
      <c r="E15" s="152"/>
      <c r="F15" s="152"/>
    </row>
    <row r="16" spans="1:6" s="84" customFormat="1" ht="27.75" customHeight="1">
      <c r="A16" s="89" t="s">
        <v>558</v>
      </c>
      <c r="B16" s="90"/>
      <c r="C16" s="90"/>
      <c r="D16" s="90"/>
      <c r="E16" s="152"/>
      <c r="F16" s="152"/>
    </row>
    <row r="17" spans="1:6" s="84" customFormat="1" ht="27.75" customHeight="1">
      <c r="A17" s="89" t="s">
        <v>559</v>
      </c>
      <c r="B17" s="90"/>
      <c r="C17" s="90"/>
      <c r="D17" s="90"/>
      <c r="E17" s="152"/>
      <c r="F17" s="152"/>
    </row>
    <row r="18" spans="1:6" s="84" customFormat="1" ht="27.75" customHeight="1">
      <c r="A18" s="89" t="s">
        <v>560</v>
      </c>
      <c r="B18" s="90"/>
      <c r="C18" s="90"/>
      <c r="D18" s="90"/>
      <c r="E18" s="152"/>
      <c r="F18" s="152"/>
    </row>
    <row r="19" spans="1:6" s="84" customFormat="1" ht="27.75" customHeight="1">
      <c r="A19" s="89" t="s">
        <v>561</v>
      </c>
      <c r="B19" s="90"/>
      <c r="C19" s="90"/>
      <c r="D19" s="90"/>
      <c r="E19" s="152"/>
      <c r="F19" s="152"/>
    </row>
    <row r="20" spans="1:6" s="84" customFormat="1" ht="27.75" customHeight="1">
      <c r="A20" s="89" t="s">
        <v>562</v>
      </c>
      <c r="B20" s="90"/>
      <c r="C20" s="90"/>
      <c r="D20" s="90"/>
      <c r="E20" s="152"/>
      <c r="F20" s="152"/>
    </row>
    <row r="21" spans="1:6" s="84" customFormat="1" ht="27.75" customHeight="1">
      <c r="A21" s="89" t="s">
        <v>563</v>
      </c>
      <c r="B21" s="90"/>
      <c r="C21" s="90"/>
      <c r="D21" s="90"/>
      <c r="E21" s="152"/>
      <c r="F21" s="152"/>
    </row>
    <row r="22" spans="1:6" s="84" customFormat="1" ht="27.75" customHeight="1">
      <c r="A22" s="89" t="s">
        <v>564</v>
      </c>
      <c r="B22" s="90"/>
      <c r="C22" s="90"/>
      <c r="D22" s="90"/>
      <c r="E22" s="152"/>
      <c r="F22" s="152"/>
    </row>
    <row r="23" spans="1:6" s="84" customFormat="1" ht="27.75" customHeight="1">
      <c r="A23" s="89" t="s">
        <v>565</v>
      </c>
      <c r="B23" s="92"/>
      <c r="C23" s="92"/>
      <c r="D23" s="92"/>
      <c r="E23" s="153"/>
      <c r="F23" s="153"/>
    </row>
    <row r="24" spans="1:6" s="84" customFormat="1" ht="27.75" customHeight="1">
      <c r="A24" s="89" t="s">
        <v>566</v>
      </c>
      <c r="B24" s="164"/>
      <c r="C24" s="164"/>
      <c r="D24" s="164"/>
      <c r="E24" s="164"/>
      <c r="F24" s="164"/>
    </row>
    <row r="25" spans="1:6" ht="27.75" customHeight="1">
      <c r="A25" s="89" t="s">
        <v>567</v>
      </c>
      <c r="B25" s="164"/>
      <c r="C25" s="164"/>
      <c r="D25" s="164"/>
      <c r="E25" s="164"/>
      <c r="F25" s="164"/>
    </row>
    <row r="26" spans="1:6" ht="27.75" customHeight="1">
      <c r="A26" s="89" t="s">
        <v>568</v>
      </c>
      <c r="B26" s="164"/>
      <c r="C26" s="164"/>
      <c r="D26" s="164"/>
      <c r="E26" s="164"/>
      <c r="F26" s="164"/>
    </row>
    <row r="27" spans="1:6" ht="27.75" customHeight="1">
      <c r="A27" s="89" t="s">
        <v>569</v>
      </c>
      <c r="B27" s="164"/>
      <c r="C27" s="164"/>
      <c r="D27" s="164"/>
      <c r="E27" s="164"/>
      <c r="F27" s="164"/>
    </row>
    <row r="28" spans="1:6" ht="27.75" customHeight="1">
      <c r="A28" s="89" t="s">
        <v>570</v>
      </c>
      <c r="B28" s="164"/>
      <c r="C28" s="164"/>
      <c r="D28" s="164"/>
      <c r="E28" s="164"/>
      <c r="F28" s="164"/>
    </row>
    <row r="29" spans="1:6" ht="27.75" customHeight="1">
      <c r="A29" s="89" t="s">
        <v>571</v>
      </c>
      <c r="B29" s="164"/>
      <c r="C29" s="164"/>
      <c r="D29" s="164"/>
      <c r="E29" s="164"/>
      <c r="F29" s="164"/>
    </row>
    <row r="30" spans="1:6" ht="27.75" customHeight="1">
      <c r="A30" s="89" t="s">
        <v>572</v>
      </c>
      <c r="B30" s="164"/>
      <c r="C30" s="164"/>
      <c r="D30" s="164"/>
      <c r="E30" s="164"/>
      <c r="F30" s="164"/>
    </row>
    <row r="31" spans="1:6" ht="27.75" customHeight="1">
      <c r="A31" s="89" t="s">
        <v>573</v>
      </c>
      <c r="B31" s="164"/>
      <c r="C31" s="164"/>
      <c r="D31" s="164"/>
      <c r="E31" s="164"/>
      <c r="F31" s="164"/>
    </row>
    <row r="32" spans="1:6" ht="27.75" customHeight="1">
      <c r="A32" s="89" t="s">
        <v>574</v>
      </c>
      <c r="B32" s="164">
        <v>90000</v>
      </c>
      <c r="C32" s="164">
        <v>90000</v>
      </c>
      <c r="D32" s="164">
        <v>90000</v>
      </c>
      <c r="E32" s="164">
        <v>100</v>
      </c>
      <c r="F32" s="164">
        <v>28.57</v>
      </c>
    </row>
    <row r="33" spans="1:6" ht="27.75" customHeight="1">
      <c r="A33" s="89" t="s">
        <v>575</v>
      </c>
      <c r="B33" s="164"/>
      <c r="C33" s="164"/>
      <c r="D33" s="164"/>
      <c r="E33" s="164"/>
      <c r="F33" s="164"/>
    </row>
    <row r="34" spans="1:6" ht="27.75" customHeight="1">
      <c r="A34" s="89" t="s">
        <v>576</v>
      </c>
      <c r="B34" s="164"/>
      <c r="C34" s="164"/>
      <c r="D34" s="164"/>
      <c r="E34" s="164"/>
      <c r="F34" s="164"/>
    </row>
    <row r="35" spans="1:6" ht="27.75" customHeight="1">
      <c r="A35" s="89" t="s">
        <v>577</v>
      </c>
      <c r="B35" s="164"/>
      <c r="C35" s="164"/>
      <c r="D35" s="164"/>
      <c r="E35" s="164"/>
      <c r="F35" s="164"/>
    </row>
    <row r="36" spans="1:6" ht="27.75" customHeight="1">
      <c r="A36" s="89" t="s">
        <v>578</v>
      </c>
      <c r="B36" s="164"/>
      <c r="C36" s="164"/>
      <c r="D36" s="164"/>
      <c r="E36" s="164"/>
      <c r="F36" s="164"/>
    </row>
    <row r="37" spans="1:6" ht="27.75" customHeight="1">
      <c r="A37" s="89" t="s">
        <v>579</v>
      </c>
      <c r="B37" s="164"/>
      <c r="C37" s="164"/>
      <c r="D37" s="164"/>
      <c r="E37" s="164"/>
      <c r="F37" s="164"/>
    </row>
    <row r="38" spans="1:6" ht="27.75" customHeight="1">
      <c r="A38" s="89" t="s">
        <v>580</v>
      </c>
      <c r="B38" s="164"/>
      <c r="C38" s="164"/>
      <c r="D38" s="164"/>
      <c r="E38" s="164"/>
      <c r="F38" s="164"/>
    </row>
    <row r="39" spans="1:6" ht="27.75" customHeight="1">
      <c r="A39" s="89" t="s">
        <v>581</v>
      </c>
      <c r="B39" s="164"/>
      <c r="C39" s="164"/>
      <c r="D39" s="164"/>
      <c r="E39" s="164"/>
      <c r="F39" s="164"/>
    </row>
    <row r="40" spans="1:6" ht="27.75" customHeight="1">
      <c r="A40" s="89" t="s">
        <v>582</v>
      </c>
      <c r="B40" s="164"/>
      <c r="C40" s="164"/>
      <c r="D40" s="164"/>
      <c r="E40" s="164"/>
      <c r="F40" s="164"/>
    </row>
    <row r="41" spans="1:6" ht="27.75" customHeight="1">
      <c r="A41" s="89" t="s">
        <v>583</v>
      </c>
      <c r="B41" s="164"/>
      <c r="C41" s="164"/>
      <c r="D41" s="164"/>
      <c r="E41" s="164"/>
      <c r="F41" s="164"/>
    </row>
    <row r="42" spans="1:6" ht="27.75" customHeight="1">
      <c r="A42" s="89" t="s">
        <v>584</v>
      </c>
      <c r="B42" s="164"/>
      <c r="C42" s="164"/>
      <c r="D42" s="164"/>
      <c r="E42" s="164"/>
      <c r="F42" s="164"/>
    </row>
    <row r="43" spans="1:6" ht="27.75" customHeight="1">
      <c r="A43" s="89" t="s">
        <v>585</v>
      </c>
      <c r="B43" s="164"/>
      <c r="C43" s="164"/>
      <c r="D43" s="164"/>
      <c r="E43" s="164"/>
      <c r="F43" s="164"/>
    </row>
    <row r="44" spans="1:6" ht="27.75" customHeight="1">
      <c r="A44" s="89" t="s">
        <v>586</v>
      </c>
      <c r="B44" s="164"/>
      <c r="C44" s="164"/>
      <c r="D44" s="164"/>
      <c r="E44" s="164"/>
      <c r="F44" s="164"/>
    </row>
    <row r="45" spans="1:6" ht="27.75" customHeight="1">
      <c r="A45" s="89" t="s">
        <v>587</v>
      </c>
      <c r="B45" s="164"/>
      <c r="C45" s="164"/>
      <c r="D45" s="164"/>
      <c r="E45" s="164"/>
      <c r="F45" s="164"/>
    </row>
    <row r="46" spans="1:6" ht="27.75" customHeight="1">
      <c r="A46" s="89" t="s">
        <v>588</v>
      </c>
      <c r="B46" s="164"/>
      <c r="C46" s="164"/>
      <c r="D46" s="164"/>
      <c r="E46" s="164"/>
      <c r="F46" s="164"/>
    </row>
    <row r="47" spans="1:6" ht="27.75" customHeight="1">
      <c r="A47" s="89" t="s">
        <v>589</v>
      </c>
      <c r="B47" s="164"/>
      <c r="C47" s="164"/>
      <c r="D47" s="164"/>
      <c r="E47" s="164"/>
      <c r="F47" s="164"/>
    </row>
    <row r="48" spans="1:6" ht="27.75" customHeight="1">
      <c r="A48" s="89" t="s">
        <v>590</v>
      </c>
      <c r="B48" s="164"/>
      <c r="C48" s="164"/>
      <c r="D48" s="164"/>
      <c r="E48" s="164"/>
      <c r="F48" s="164"/>
    </row>
    <row r="49" spans="1:6" ht="27.75" customHeight="1">
      <c r="A49" s="89" t="s">
        <v>591</v>
      </c>
      <c r="B49" s="164"/>
      <c r="C49" s="164"/>
      <c r="D49" s="164"/>
      <c r="E49" s="164"/>
      <c r="F49" s="164"/>
    </row>
    <row r="50" spans="1:6" ht="27.75" customHeight="1">
      <c r="A50" s="89" t="s">
        <v>592</v>
      </c>
      <c r="B50" s="164"/>
      <c r="C50" s="164"/>
      <c r="D50" s="164"/>
      <c r="E50" s="164"/>
      <c r="F50" s="164"/>
    </row>
    <row r="51" spans="1:6" ht="27.75" customHeight="1">
      <c r="A51" s="89" t="s">
        <v>593</v>
      </c>
      <c r="B51" s="164"/>
      <c r="C51" s="164"/>
      <c r="D51" s="164"/>
      <c r="E51" s="164"/>
      <c r="F51" s="164"/>
    </row>
    <row r="52" spans="1:6" ht="27.75" customHeight="1">
      <c r="A52" s="89" t="s">
        <v>594</v>
      </c>
      <c r="B52" s="164"/>
      <c r="C52" s="164"/>
      <c r="D52" s="164"/>
      <c r="E52" s="164"/>
      <c r="F52" s="164"/>
    </row>
    <row r="53" spans="1:6" ht="27.75" customHeight="1">
      <c r="A53" s="89" t="s">
        <v>595</v>
      </c>
      <c r="B53" s="164"/>
      <c r="C53" s="164"/>
      <c r="D53" s="164"/>
      <c r="E53" s="164"/>
      <c r="F53" s="164"/>
    </row>
    <row r="54" spans="1:6" ht="27.75" customHeight="1">
      <c r="A54" s="89" t="s">
        <v>596</v>
      </c>
      <c r="B54" s="164"/>
      <c r="C54" s="164"/>
      <c r="D54" s="164"/>
      <c r="E54" s="164"/>
      <c r="F54" s="164"/>
    </row>
    <row r="55" spans="1:6" ht="27.75" customHeight="1">
      <c r="A55" s="89" t="s">
        <v>597</v>
      </c>
      <c r="B55" s="164"/>
      <c r="C55" s="164"/>
      <c r="D55" s="164"/>
      <c r="E55" s="164"/>
      <c r="F55" s="164"/>
    </row>
    <row r="56" spans="1:6" ht="27.75" customHeight="1">
      <c r="A56" s="89" t="s">
        <v>598</v>
      </c>
      <c r="B56" s="164"/>
      <c r="C56" s="164"/>
      <c r="D56" s="164"/>
      <c r="E56" s="164"/>
      <c r="F56" s="164"/>
    </row>
    <row r="57" spans="1:6" ht="27.75" customHeight="1">
      <c r="A57" s="89" t="s">
        <v>599</v>
      </c>
      <c r="B57" s="164"/>
      <c r="C57" s="164"/>
      <c r="D57" s="164"/>
      <c r="E57" s="164"/>
      <c r="F57" s="164"/>
    </row>
    <row r="58" spans="1:6" ht="27.75" customHeight="1">
      <c r="A58" s="89" t="s">
        <v>600</v>
      </c>
      <c r="B58" s="164"/>
      <c r="C58" s="164"/>
      <c r="D58" s="164"/>
      <c r="E58" s="164"/>
      <c r="F58" s="164"/>
    </row>
  </sheetData>
  <sheetProtection/>
  <mergeCells count="1">
    <mergeCell ref="A1:F1"/>
  </mergeCells>
  <printOptions horizontalCentered="1"/>
  <pageMargins left="0.7086614173228347" right="0.7086614173228347" top="0.7874015748031497" bottom="0.5905511811023623" header="0.9448818897637796" footer="0.629921259842519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6"/>
  <sheetViews>
    <sheetView showGridLines="0" showZeros="0" zoomScalePageLayoutView="0" workbookViewId="0" topLeftCell="A1">
      <selection activeCell="B51" sqref="B51"/>
    </sheetView>
  </sheetViews>
  <sheetFormatPr defaultColWidth="9.00390625" defaultRowHeight="14.25"/>
  <cols>
    <col min="1" max="1" width="67.125" style="40" bestFit="1" customWidth="1"/>
    <col min="2" max="2" width="12.00390625" style="70" customWidth="1"/>
    <col min="3" max="3" width="12.75390625" style="70" customWidth="1"/>
    <col min="4" max="4" width="12.375" style="70" customWidth="1"/>
    <col min="5" max="5" width="9.625" style="70" customWidth="1"/>
    <col min="6" max="6" width="8.75390625" style="70" customWidth="1"/>
    <col min="7" max="16384" width="9.00390625" style="40" customWidth="1"/>
  </cols>
  <sheetData>
    <row r="1" spans="1:6" ht="29.25" customHeight="1">
      <c r="A1" s="221" t="s">
        <v>1689</v>
      </c>
      <c r="B1" s="222"/>
      <c r="C1" s="222"/>
      <c r="D1" s="222"/>
      <c r="E1" s="222"/>
      <c r="F1" s="222"/>
    </row>
    <row r="2" spans="1:6" ht="18" customHeight="1">
      <c r="A2" s="75"/>
      <c r="B2" s="76"/>
      <c r="C2" s="76"/>
      <c r="D2" s="76"/>
      <c r="E2" s="223" t="s">
        <v>0</v>
      </c>
      <c r="F2" s="223"/>
    </row>
    <row r="3" spans="1:10" ht="42" customHeight="1">
      <c r="A3" s="77" t="s">
        <v>1</v>
      </c>
      <c r="B3" s="78" t="s">
        <v>2</v>
      </c>
      <c r="C3" s="79" t="s">
        <v>3</v>
      </c>
      <c r="D3" s="79" t="s">
        <v>4</v>
      </c>
      <c r="E3" s="80" t="s">
        <v>5</v>
      </c>
      <c r="F3" s="78" t="s">
        <v>6</v>
      </c>
      <c r="H3" s="192"/>
      <c r="I3" s="192"/>
      <c r="J3" s="192"/>
    </row>
    <row r="4" spans="1:10" s="74" customFormat="1" ht="25.5" customHeight="1">
      <c r="A4" s="165" t="s">
        <v>601</v>
      </c>
      <c r="B4" s="11">
        <v>146738</v>
      </c>
      <c r="C4" s="11">
        <v>990707</v>
      </c>
      <c r="D4" s="11">
        <v>860441</v>
      </c>
      <c r="E4" s="154">
        <f>D4/C4*100</f>
        <v>86.8512082785324</v>
      </c>
      <c r="F4" s="154">
        <v>-13.38</v>
      </c>
      <c r="H4" s="193"/>
      <c r="I4" s="194"/>
      <c r="J4" s="193"/>
    </row>
    <row r="5" spans="1:10" ht="24.75" customHeight="1">
      <c r="A5" s="89" t="s">
        <v>27</v>
      </c>
      <c r="B5" s="82"/>
      <c r="C5" s="11">
        <v>0</v>
      </c>
      <c r="D5" s="11">
        <v>0</v>
      </c>
      <c r="E5" s="154"/>
      <c r="F5" s="154"/>
      <c r="H5" s="192"/>
      <c r="I5" s="192"/>
      <c r="J5" s="192"/>
    </row>
    <row r="6" spans="1:6" ht="24.75" customHeight="1">
      <c r="A6" s="89" t="s">
        <v>602</v>
      </c>
      <c r="B6" s="82"/>
      <c r="C6" s="11">
        <v>0</v>
      </c>
      <c r="D6" s="11">
        <v>0</v>
      </c>
      <c r="E6" s="154"/>
      <c r="F6" s="154"/>
    </row>
    <row r="7" spans="1:6" ht="24.75" customHeight="1">
      <c r="A7" s="89" t="s">
        <v>733</v>
      </c>
      <c r="B7" s="82"/>
      <c r="C7" s="11">
        <v>24</v>
      </c>
      <c r="D7" s="11">
        <v>0</v>
      </c>
      <c r="E7" s="154">
        <f>D7/C7*100</f>
        <v>0</v>
      </c>
      <c r="F7" s="154"/>
    </row>
    <row r="8" spans="1:6" ht="24.75" customHeight="1">
      <c r="A8" s="89" t="s">
        <v>1690</v>
      </c>
      <c r="B8" s="82"/>
      <c r="C8" s="11">
        <v>24</v>
      </c>
      <c r="D8" s="11">
        <v>0</v>
      </c>
      <c r="E8" s="154">
        <f>D8/C8*100</f>
        <v>0</v>
      </c>
      <c r="F8" s="154"/>
    </row>
    <row r="9" spans="1:6" ht="24.75" customHeight="1">
      <c r="A9" s="89" t="s">
        <v>618</v>
      </c>
      <c r="B9" s="82"/>
      <c r="C9" s="11">
        <v>0</v>
      </c>
      <c r="D9" s="11">
        <v>0</v>
      </c>
      <c r="E9" s="154"/>
      <c r="F9" s="154"/>
    </row>
    <row r="10" spans="1:6" ht="24.75" customHeight="1">
      <c r="A10" s="89" t="s">
        <v>1691</v>
      </c>
      <c r="B10" s="82"/>
      <c r="C10" s="11">
        <v>0</v>
      </c>
      <c r="D10" s="11">
        <v>0</v>
      </c>
      <c r="E10" s="154"/>
      <c r="F10" s="154"/>
    </row>
    <row r="11" spans="1:6" ht="24.75" customHeight="1">
      <c r="A11" s="89" t="s">
        <v>28</v>
      </c>
      <c r="B11" s="82"/>
      <c r="C11" s="11">
        <v>0</v>
      </c>
      <c r="D11" s="11">
        <v>0</v>
      </c>
      <c r="E11" s="154"/>
      <c r="F11" s="154"/>
    </row>
    <row r="12" spans="1:6" s="74" customFormat="1" ht="24.75" customHeight="1">
      <c r="A12" s="89" t="s">
        <v>603</v>
      </c>
      <c r="B12" s="81"/>
      <c r="C12" s="11">
        <v>0</v>
      </c>
      <c r="D12" s="11">
        <v>0</v>
      </c>
      <c r="E12" s="154"/>
      <c r="F12" s="154"/>
    </row>
    <row r="13" spans="1:6" ht="24.75" customHeight="1">
      <c r="A13" s="89" t="s">
        <v>1692</v>
      </c>
      <c r="B13" s="82"/>
      <c r="C13" s="11">
        <v>0</v>
      </c>
      <c r="D13" s="11">
        <v>0</v>
      </c>
      <c r="E13" s="154"/>
      <c r="F13" s="154"/>
    </row>
    <row r="14" spans="1:6" ht="24.75" customHeight="1">
      <c r="A14" s="89" t="s">
        <v>1693</v>
      </c>
      <c r="B14" s="82"/>
      <c r="C14" s="11">
        <v>0</v>
      </c>
      <c r="D14" s="11">
        <v>0</v>
      </c>
      <c r="E14" s="154"/>
      <c r="F14" s="154"/>
    </row>
    <row r="15" spans="1:6" ht="24.75" customHeight="1">
      <c r="A15" s="89" t="s">
        <v>29</v>
      </c>
      <c r="B15" s="82"/>
      <c r="C15" s="11">
        <v>0</v>
      </c>
      <c r="D15" s="11">
        <v>0</v>
      </c>
      <c r="E15" s="154"/>
      <c r="F15" s="154"/>
    </row>
    <row r="16" spans="1:6" ht="24.75" customHeight="1">
      <c r="A16" s="89" t="s">
        <v>604</v>
      </c>
      <c r="B16" s="82"/>
      <c r="C16" s="11">
        <v>0</v>
      </c>
      <c r="D16" s="11">
        <v>0</v>
      </c>
      <c r="E16" s="154"/>
      <c r="F16" s="154"/>
    </row>
    <row r="17" spans="1:6" s="74" customFormat="1" ht="24.75" customHeight="1">
      <c r="A17" s="89" t="s">
        <v>605</v>
      </c>
      <c r="B17" s="82">
        <v>0</v>
      </c>
      <c r="C17" s="11">
        <v>0</v>
      </c>
      <c r="D17" s="11">
        <v>0</v>
      </c>
      <c r="E17" s="154"/>
      <c r="F17" s="154"/>
    </row>
    <row r="18" spans="1:6" ht="24.75" customHeight="1">
      <c r="A18" s="89" t="s">
        <v>30</v>
      </c>
      <c r="B18" s="82">
        <v>146703</v>
      </c>
      <c r="C18" s="11">
        <v>972842</v>
      </c>
      <c r="D18" s="11">
        <v>843226</v>
      </c>
      <c r="E18" s="154">
        <f>D18/C18*100</f>
        <v>86.67656207277236</v>
      </c>
      <c r="F18" s="154">
        <v>-13.76</v>
      </c>
    </row>
    <row r="19" spans="1:6" ht="24.75" customHeight="1">
      <c r="A19" s="89" t="s">
        <v>126</v>
      </c>
      <c r="B19" s="82">
        <v>1403</v>
      </c>
      <c r="C19" s="11">
        <v>776959</v>
      </c>
      <c r="D19" s="11">
        <v>652014</v>
      </c>
      <c r="E19" s="154">
        <f>D19/C19*100</f>
        <v>83.91871385748799</v>
      </c>
      <c r="F19" s="154">
        <v>-27.73</v>
      </c>
    </row>
    <row r="20" spans="1:6" ht="24.75" customHeight="1">
      <c r="A20" s="89" t="s">
        <v>612</v>
      </c>
      <c r="B20" s="82">
        <v>0</v>
      </c>
      <c r="C20" s="11">
        <v>62018</v>
      </c>
      <c r="D20" s="11">
        <v>57359</v>
      </c>
      <c r="E20" s="154">
        <f>D20/C20*100</f>
        <v>92.48766487148892</v>
      </c>
      <c r="F20" s="154">
        <v>100</v>
      </c>
    </row>
    <row r="21" spans="1:6" ht="24.75" customHeight="1">
      <c r="A21" s="89" t="s">
        <v>1694</v>
      </c>
      <c r="B21" s="82">
        <v>0</v>
      </c>
      <c r="C21" s="11">
        <v>0</v>
      </c>
      <c r="D21" s="11">
        <v>0</v>
      </c>
      <c r="E21" s="154"/>
      <c r="F21" s="154"/>
    </row>
    <row r="22" spans="1:6" ht="24.75" customHeight="1">
      <c r="A22" s="89" t="s">
        <v>1695</v>
      </c>
      <c r="B22" s="82"/>
      <c r="C22" s="11">
        <v>71565</v>
      </c>
      <c r="D22" s="11">
        <v>71553</v>
      </c>
      <c r="E22" s="154">
        <f>D22/C22*100</f>
        <v>99.98323202682876</v>
      </c>
      <c r="F22" s="154">
        <v>-5.43</v>
      </c>
    </row>
    <row r="23" spans="1:6" ht="24.75" customHeight="1">
      <c r="A23" s="89" t="s">
        <v>1696</v>
      </c>
      <c r="B23" s="82"/>
      <c r="C23" s="11">
        <v>0</v>
      </c>
      <c r="D23" s="11">
        <v>0</v>
      </c>
      <c r="E23" s="154"/>
      <c r="F23" s="154"/>
    </row>
    <row r="24" spans="1:6" ht="24.75" customHeight="1">
      <c r="A24" s="89" t="s">
        <v>1697</v>
      </c>
      <c r="B24" s="166"/>
      <c r="C24" s="11">
        <v>0</v>
      </c>
      <c r="D24" s="11">
        <v>0</v>
      </c>
      <c r="E24" s="154"/>
      <c r="F24" s="154"/>
    </row>
    <row r="25" spans="1:6" ht="24.75" customHeight="1">
      <c r="A25" s="89" t="s">
        <v>1698</v>
      </c>
      <c r="B25" s="82">
        <v>55300</v>
      </c>
      <c r="C25" s="11">
        <v>62300</v>
      </c>
      <c r="D25" s="11">
        <v>62300</v>
      </c>
      <c r="E25" s="154">
        <f>D25/C25*100</f>
        <v>100</v>
      </c>
      <c r="F25" s="154">
        <v>100</v>
      </c>
    </row>
    <row r="26" spans="1:6" ht="24.75" customHeight="1">
      <c r="A26" s="89" t="s">
        <v>1699</v>
      </c>
      <c r="B26" s="82">
        <v>90000</v>
      </c>
      <c r="C26" s="11">
        <v>0</v>
      </c>
      <c r="D26" s="11">
        <v>0</v>
      </c>
      <c r="E26" s="154"/>
      <c r="F26" s="166"/>
    </row>
    <row r="27" spans="1:6" ht="24.75" customHeight="1">
      <c r="A27" s="89" t="s">
        <v>1700</v>
      </c>
      <c r="B27" s="166"/>
      <c r="C27" s="11">
        <v>0</v>
      </c>
      <c r="D27" s="11">
        <v>0</v>
      </c>
      <c r="E27" s="154"/>
      <c r="F27" s="166"/>
    </row>
    <row r="28" spans="1:6" ht="24.75" customHeight="1">
      <c r="A28" s="89" t="s">
        <v>31</v>
      </c>
      <c r="B28" s="166"/>
      <c r="C28" s="11">
        <v>0</v>
      </c>
      <c r="D28" s="11">
        <v>0</v>
      </c>
      <c r="E28" s="154"/>
      <c r="F28" s="166"/>
    </row>
    <row r="29" spans="1:6" ht="24.75" customHeight="1">
      <c r="A29" s="89" t="s">
        <v>1701</v>
      </c>
      <c r="B29" s="166"/>
      <c r="C29" s="11">
        <v>0</v>
      </c>
      <c r="D29" s="11">
        <v>0</v>
      </c>
      <c r="E29" s="154"/>
      <c r="F29" s="166"/>
    </row>
    <row r="30" spans="1:6" ht="24.75" customHeight="1">
      <c r="A30" s="89" t="s">
        <v>613</v>
      </c>
      <c r="B30" s="166"/>
      <c r="C30" s="11">
        <v>0</v>
      </c>
      <c r="D30" s="11">
        <v>0</v>
      </c>
      <c r="E30" s="154"/>
      <c r="F30" s="166"/>
    </row>
    <row r="31" spans="1:6" ht="24.75" customHeight="1">
      <c r="A31" s="89" t="s">
        <v>1702</v>
      </c>
      <c r="B31" s="166"/>
      <c r="C31" s="11">
        <v>0</v>
      </c>
      <c r="D31" s="11">
        <v>0</v>
      </c>
      <c r="E31" s="154"/>
      <c r="F31" s="166"/>
    </row>
    <row r="32" spans="1:6" ht="24.75" customHeight="1">
      <c r="A32" s="89" t="s">
        <v>1703</v>
      </c>
      <c r="B32" s="166"/>
      <c r="C32" s="11">
        <v>0</v>
      </c>
      <c r="D32" s="11">
        <v>0</v>
      </c>
      <c r="E32" s="154"/>
      <c r="F32" s="166"/>
    </row>
    <row r="33" spans="1:6" ht="24.75" customHeight="1">
      <c r="A33" s="89" t="s">
        <v>1704</v>
      </c>
      <c r="B33" s="166"/>
      <c r="C33" s="11">
        <v>0</v>
      </c>
      <c r="D33" s="11">
        <v>0</v>
      </c>
      <c r="E33" s="154"/>
      <c r="F33" s="166"/>
    </row>
    <row r="34" spans="1:6" ht="24.75" customHeight="1">
      <c r="A34" s="89" t="s">
        <v>32</v>
      </c>
      <c r="B34" s="166"/>
      <c r="C34" s="11">
        <v>0</v>
      </c>
      <c r="D34" s="11">
        <v>0</v>
      </c>
      <c r="E34" s="154"/>
      <c r="F34" s="166"/>
    </row>
    <row r="35" spans="1:6" ht="24.75" customHeight="1">
      <c r="A35" s="89" t="s">
        <v>1705</v>
      </c>
      <c r="B35" s="166"/>
      <c r="C35" s="11">
        <v>0</v>
      </c>
      <c r="D35" s="11">
        <v>0</v>
      </c>
      <c r="E35" s="154"/>
      <c r="F35" s="166"/>
    </row>
    <row r="36" spans="1:6" ht="24.75" customHeight="1">
      <c r="A36" s="89" t="s">
        <v>1706</v>
      </c>
      <c r="B36" s="166"/>
      <c r="C36" s="11">
        <v>0</v>
      </c>
      <c r="D36" s="11">
        <v>0</v>
      </c>
      <c r="E36" s="154"/>
      <c r="F36" s="166"/>
    </row>
    <row r="37" spans="1:6" ht="24.75" customHeight="1">
      <c r="A37" s="89" t="s">
        <v>1707</v>
      </c>
      <c r="B37" s="166"/>
      <c r="C37" s="11">
        <v>0</v>
      </c>
      <c r="D37" s="11">
        <v>0</v>
      </c>
      <c r="E37" s="154"/>
      <c r="F37" s="166"/>
    </row>
    <row r="38" spans="1:6" ht="24.75" customHeight="1">
      <c r="A38" s="89" t="s">
        <v>614</v>
      </c>
      <c r="B38" s="166"/>
      <c r="C38" s="11">
        <v>0</v>
      </c>
      <c r="D38" s="11">
        <v>0</v>
      </c>
      <c r="E38" s="154"/>
      <c r="F38" s="166"/>
    </row>
    <row r="39" spans="1:6" ht="24.75" customHeight="1">
      <c r="A39" s="89" t="s">
        <v>615</v>
      </c>
      <c r="B39" s="166"/>
      <c r="C39" s="11">
        <v>0</v>
      </c>
      <c r="D39" s="11">
        <v>0</v>
      </c>
      <c r="E39" s="154"/>
      <c r="F39" s="166"/>
    </row>
    <row r="40" spans="1:6" ht="24.75" customHeight="1">
      <c r="A40" s="89" t="s">
        <v>616</v>
      </c>
      <c r="B40" s="166"/>
      <c r="C40" s="11">
        <v>0</v>
      </c>
      <c r="D40" s="11">
        <v>0</v>
      </c>
      <c r="E40" s="154"/>
      <c r="F40" s="154"/>
    </row>
    <row r="41" spans="1:6" ht="24.75" customHeight="1">
      <c r="A41" s="89" t="s">
        <v>1708</v>
      </c>
      <c r="B41" s="166"/>
      <c r="C41" s="11">
        <v>0</v>
      </c>
      <c r="D41" s="11">
        <v>0</v>
      </c>
      <c r="E41" s="154"/>
      <c r="F41" s="166"/>
    </row>
    <row r="42" spans="1:6" ht="24.75" customHeight="1">
      <c r="A42" s="89" t="s">
        <v>1709</v>
      </c>
      <c r="B42" s="166"/>
      <c r="C42" s="11">
        <v>0</v>
      </c>
      <c r="D42" s="11">
        <v>0</v>
      </c>
      <c r="E42" s="154"/>
      <c r="F42" s="166"/>
    </row>
    <row r="43" spans="1:6" ht="24.75" customHeight="1">
      <c r="A43" s="89" t="s">
        <v>1710</v>
      </c>
      <c r="B43" s="166"/>
      <c r="C43" s="11">
        <v>0</v>
      </c>
      <c r="D43" s="11">
        <v>0</v>
      </c>
      <c r="E43" s="154"/>
      <c r="F43" s="154"/>
    </row>
    <row r="44" spans="1:6" ht="24.75" customHeight="1">
      <c r="A44" s="89" t="s">
        <v>1711</v>
      </c>
      <c r="B44" s="166"/>
      <c r="C44" s="11">
        <v>0</v>
      </c>
      <c r="D44" s="11">
        <v>0</v>
      </c>
      <c r="E44" s="154"/>
      <c r="F44" s="154"/>
    </row>
    <row r="45" spans="1:6" ht="24.75" customHeight="1">
      <c r="A45" s="89" t="s">
        <v>33</v>
      </c>
      <c r="B45" s="166"/>
      <c r="C45" s="11">
        <v>0</v>
      </c>
      <c r="D45" s="11">
        <v>0</v>
      </c>
      <c r="E45" s="154"/>
      <c r="F45" s="166"/>
    </row>
    <row r="46" spans="1:6" ht="24.75" customHeight="1">
      <c r="A46" s="89" t="s">
        <v>617</v>
      </c>
      <c r="B46" s="166"/>
      <c r="C46" s="11">
        <v>0</v>
      </c>
      <c r="D46" s="11">
        <v>0</v>
      </c>
      <c r="E46" s="154"/>
      <c r="F46" s="166"/>
    </row>
    <row r="47" spans="1:6" ht="24.75" customHeight="1">
      <c r="A47" s="89" t="s">
        <v>35</v>
      </c>
      <c r="B47" s="166"/>
      <c r="C47" s="11">
        <v>0</v>
      </c>
      <c r="D47" s="11">
        <v>0</v>
      </c>
      <c r="E47" s="154"/>
      <c r="F47" s="166"/>
    </row>
    <row r="48" spans="1:6" ht="24.75" customHeight="1">
      <c r="A48" s="89" t="s">
        <v>44</v>
      </c>
      <c r="B48" s="166"/>
      <c r="C48" s="11">
        <v>0</v>
      </c>
      <c r="D48" s="11">
        <v>0</v>
      </c>
      <c r="E48" s="154"/>
      <c r="F48" s="166"/>
    </row>
    <row r="49" spans="1:6" ht="24.75" customHeight="1">
      <c r="A49" s="89" t="s">
        <v>619</v>
      </c>
      <c r="B49" s="166"/>
      <c r="C49" s="11">
        <v>0</v>
      </c>
      <c r="D49" s="11">
        <v>0</v>
      </c>
      <c r="E49" s="154"/>
      <c r="F49" s="166"/>
    </row>
    <row r="50" spans="1:6" ht="24.75" customHeight="1">
      <c r="A50" s="89" t="s">
        <v>620</v>
      </c>
      <c r="B50" s="166"/>
      <c r="C50" s="11">
        <v>0</v>
      </c>
      <c r="D50" s="11">
        <v>0</v>
      </c>
      <c r="E50" s="154"/>
      <c r="F50" s="166"/>
    </row>
    <row r="51" spans="1:6" ht="24.75" customHeight="1">
      <c r="A51" s="89" t="s">
        <v>95</v>
      </c>
      <c r="B51" s="11">
        <v>35</v>
      </c>
      <c r="C51" s="11">
        <v>1313</v>
      </c>
      <c r="D51" s="11">
        <v>687</v>
      </c>
      <c r="E51" s="154">
        <f>D51/C51*100</f>
        <v>52.32292460015232</v>
      </c>
      <c r="F51" s="154">
        <v>15.27</v>
      </c>
    </row>
    <row r="52" spans="1:6" ht="24.75" customHeight="1">
      <c r="A52" s="89" t="s">
        <v>621</v>
      </c>
      <c r="B52" s="166"/>
      <c r="C52" s="11">
        <v>131</v>
      </c>
      <c r="D52" s="11">
        <v>0</v>
      </c>
      <c r="E52" s="154">
        <f>D52/C52*100</f>
        <v>0</v>
      </c>
      <c r="F52" s="166"/>
    </row>
    <row r="53" spans="1:6" ht="24.75" customHeight="1">
      <c r="A53" s="89" t="s">
        <v>622</v>
      </c>
      <c r="B53" s="166"/>
      <c r="C53" s="11">
        <v>0</v>
      </c>
      <c r="D53" s="11">
        <v>0</v>
      </c>
      <c r="E53" s="154"/>
      <c r="F53" s="166"/>
    </row>
    <row r="54" spans="1:6" ht="24.75" customHeight="1">
      <c r="A54" s="89" t="s">
        <v>1712</v>
      </c>
      <c r="B54" s="11">
        <v>35</v>
      </c>
      <c r="C54" s="11">
        <v>1182</v>
      </c>
      <c r="D54" s="11">
        <v>687</v>
      </c>
      <c r="E54" s="154">
        <f>D54/C54*100</f>
        <v>58.121827411167516</v>
      </c>
      <c r="F54" s="154">
        <v>15.27</v>
      </c>
    </row>
    <row r="55" spans="1:6" ht="24.75" customHeight="1">
      <c r="A55" s="89" t="s">
        <v>40</v>
      </c>
      <c r="B55" s="166"/>
      <c r="C55" s="11">
        <v>16528</v>
      </c>
      <c r="D55" s="11">
        <v>16528</v>
      </c>
      <c r="E55" s="154">
        <f>D55/C55*100</f>
        <v>100</v>
      </c>
      <c r="F55" s="154">
        <v>11.07</v>
      </c>
    </row>
    <row r="56" spans="1:6" ht="24.75" customHeight="1">
      <c r="A56" s="89" t="s">
        <v>47</v>
      </c>
      <c r="B56" s="166"/>
      <c r="C56" s="11">
        <v>0</v>
      </c>
      <c r="D56" s="11">
        <v>0</v>
      </c>
      <c r="E56" s="166"/>
      <c r="F56" s="166"/>
    </row>
  </sheetData>
  <sheetProtection/>
  <mergeCells count="2">
    <mergeCell ref="A1:F1"/>
    <mergeCell ref="E2:F2"/>
  </mergeCells>
  <printOptions horizontalCentered="1"/>
  <pageMargins left="0.7480314960629921" right="0.7480314960629921" top="0.7874015748031497" bottom="0.5905511811023623" header="0.9448818897637796" footer="0.6299212598425197"/>
  <pageSetup fitToHeight="0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B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9.00390625" defaultRowHeight="14.25"/>
  <cols>
    <col min="1" max="1" width="61.00390625" style="70" customWidth="1"/>
    <col min="2" max="2" width="16.25390625" style="70" customWidth="1"/>
  </cols>
  <sheetData>
    <row r="1" spans="1:2" ht="33" customHeight="1">
      <c r="A1" s="221" t="s">
        <v>1717</v>
      </c>
      <c r="B1" s="221"/>
    </row>
    <row r="2" spans="1:2" ht="18" customHeight="1">
      <c r="A2" s="224" t="s">
        <v>0</v>
      </c>
      <c r="B2" s="224"/>
    </row>
    <row r="3" spans="1:2" ht="21" customHeight="1">
      <c r="A3" s="3" t="s">
        <v>1</v>
      </c>
      <c r="B3" s="71" t="s">
        <v>4</v>
      </c>
    </row>
    <row r="4" spans="1:2" ht="21" customHeight="1">
      <c r="A4" s="167" t="s">
        <v>125</v>
      </c>
      <c r="B4" s="168">
        <v>860441</v>
      </c>
    </row>
    <row r="5" spans="1:2" ht="21" customHeight="1">
      <c r="A5" s="169" t="s">
        <v>30</v>
      </c>
      <c r="B5" s="170">
        <v>843226</v>
      </c>
    </row>
    <row r="6" spans="1:2" ht="21" customHeight="1">
      <c r="A6" s="73" t="s">
        <v>126</v>
      </c>
      <c r="B6" s="170">
        <f>SUM(B7:B18)</f>
        <v>652014</v>
      </c>
    </row>
    <row r="7" spans="1:2" ht="21" customHeight="1">
      <c r="A7" s="73" t="s">
        <v>127</v>
      </c>
      <c r="B7" s="170">
        <v>590981</v>
      </c>
    </row>
    <row r="8" spans="1:2" ht="21" customHeight="1">
      <c r="A8" s="73" t="s">
        <v>606</v>
      </c>
      <c r="B8" s="170">
        <v>0</v>
      </c>
    </row>
    <row r="9" spans="1:2" ht="21" customHeight="1">
      <c r="A9" s="73" t="s">
        <v>128</v>
      </c>
      <c r="B9" s="170">
        <v>51033</v>
      </c>
    </row>
    <row r="10" spans="1:2" ht="21" customHeight="1">
      <c r="A10" s="73" t="s">
        <v>607</v>
      </c>
      <c r="B10" s="170">
        <v>0</v>
      </c>
    </row>
    <row r="11" spans="1:2" ht="21" customHeight="1">
      <c r="A11" s="73" t="s">
        <v>129</v>
      </c>
      <c r="B11" s="170">
        <v>0</v>
      </c>
    </row>
    <row r="12" spans="1:2" ht="21" customHeight="1">
      <c r="A12" s="73" t="s">
        <v>608</v>
      </c>
      <c r="B12" s="170">
        <v>0</v>
      </c>
    </row>
    <row r="13" spans="1:2" ht="21" customHeight="1">
      <c r="A13" s="73" t="s">
        <v>609</v>
      </c>
      <c r="B13" s="170">
        <v>0</v>
      </c>
    </row>
    <row r="14" spans="1:2" ht="21" customHeight="1">
      <c r="A14" s="73" t="s">
        <v>610</v>
      </c>
      <c r="B14" s="170">
        <v>0</v>
      </c>
    </row>
    <row r="15" spans="1:2" ht="21" customHeight="1">
      <c r="A15" s="73" t="s">
        <v>130</v>
      </c>
      <c r="B15" s="170">
        <v>0</v>
      </c>
    </row>
    <row r="16" spans="1:2" ht="21" customHeight="1">
      <c r="A16" s="73" t="s">
        <v>611</v>
      </c>
      <c r="B16" s="170">
        <v>10000</v>
      </c>
    </row>
    <row r="17" spans="1:2" ht="21" customHeight="1">
      <c r="A17" s="73" t="s">
        <v>46</v>
      </c>
      <c r="B17" s="170">
        <v>0</v>
      </c>
    </row>
    <row r="18" spans="1:2" ht="21" customHeight="1">
      <c r="A18" s="73" t="s">
        <v>131</v>
      </c>
      <c r="B18" s="170">
        <v>0</v>
      </c>
    </row>
    <row r="19" spans="1:2" ht="21" customHeight="1">
      <c r="A19" s="73" t="s">
        <v>612</v>
      </c>
      <c r="B19" s="170">
        <f>SUM(B20:B22)</f>
        <v>57359</v>
      </c>
    </row>
    <row r="20" spans="1:2" ht="21" customHeight="1">
      <c r="A20" s="73" t="s">
        <v>127</v>
      </c>
      <c r="B20" s="170">
        <v>57359</v>
      </c>
    </row>
    <row r="21" spans="1:2" ht="21" customHeight="1">
      <c r="A21" s="73" t="s">
        <v>606</v>
      </c>
      <c r="B21" s="170">
        <v>0</v>
      </c>
    </row>
    <row r="22" spans="1:2" ht="21" customHeight="1">
      <c r="A22" s="73" t="s">
        <v>1713</v>
      </c>
      <c r="B22" s="170">
        <v>0</v>
      </c>
    </row>
    <row r="23" spans="1:2" ht="21" customHeight="1">
      <c r="A23" s="73" t="s">
        <v>394</v>
      </c>
      <c r="B23" s="8">
        <v>71553</v>
      </c>
    </row>
    <row r="24" spans="1:2" ht="21" customHeight="1">
      <c r="A24" s="73" t="s">
        <v>395</v>
      </c>
      <c r="B24" s="8"/>
    </row>
    <row r="25" spans="1:2" ht="21" customHeight="1">
      <c r="A25" s="73" t="s">
        <v>396</v>
      </c>
      <c r="B25" s="8"/>
    </row>
    <row r="26" spans="1:2" ht="21" customHeight="1">
      <c r="A26" s="73" t="s">
        <v>397</v>
      </c>
      <c r="B26" s="8"/>
    </row>
    <row r="27" spans="1:2" ht="21" customHeight="1">
      <c r="A27" s="73" t="s">
        <v>398</v>
      </c>
      <c r="B27" s="8"/>
    </row>
    <row r="28" spans="1:2" ht="21" customHeight="1">
      <c r="A28" s="73" t="s">
        <v>399</v>
      </c>
      <c r="B28" s="8">
        <v>71553</v>
      </c>
    </row>
    <row r="29" spans="1:2" ht="21" customHeight="1">
      <c r="A29" s="73" t="s">
        <v>1698</v>
      </c>
      <c r="B29" s="8">
        <f>SUM(B30:B32)</f>
        <v>62300</v>
      </c>
    </row>
    <row r="30" spans="1:2" ht="21" customHeight="1">
      <c r="A30" s="73" t="s">
        <v>1714</v>
      </c>
      <c r="B30" s="8">
        <v>7000</v>
      </c>
    </row>
    <row r="31" spans="1:2" ht="21" customHeight="1">
      <c r="A31" s="73" t="s">
        <v>1715</v>
      </c>
      <c r="B31" s="8">
        <v>0</v>
      </c>
    </row>
    <row r="32" spans="1:2" ht="21" customHeight="1">
      <c r="A32" s="73" t="s">
        <v>1716</v>
      </c>
      <c r="B32" s="8">
        <v>55300</v>
      </c>
    </row>
    <row r="33" spans="1:2" ht="21" customHeight="1">
      <c r="A33" s="72" t="s">
        <v>95</v>
      </c>
      <c r="B33" s="8">
        <v>687</v>
      </c>
    </row>
    <row r="34" spans="1:2" ht="21" customHeight="1">
      <c r="A34" s="73" t="s">
        <v>132</v>
      </c>
      <c r="B34" s="8">
        <f>SUM(B35:B45)</f>
        <v>687</v>
      </c>
    </row>
    <row r="35" spans="1:2" ht="21" customHeight="1">
      <c r="A35" s="73" t="s">
        <v>623</v>
      </c>
      <c r="B35" s="8">
        <v>0</v>
      </c>
    </row>
    <row r="36" spans="1:2" ht="21" customHeight="1">
      <c r="A36" s="73" t="s">
        <v>133</v>
      </c>
      <c r="B36" s="8">
        <v>356</v>
      </c>
    </row>
    <row r="37" spans="1:2" ht="21" customHeight="1">
      <c r="A37" s="73" t="s">
        <v>134</v>
      </c>
      <c r="B37" s="8">
        <v>169</v>
      </c>
    </row>
    <row r="38" spans="1:2" ht="21" customHeight="1">
      <c r="A38" s="73" t="s">
        <v>135</v>
      </c>
      <c r="B38" s="8">
        <v>11</v>
      </c>
    </row>
    <row r="39" spans="1:2" ht="21" customHeight="1">
      <c r="A39" s="73" t="s">
        <v>624</v>
      </c>
      <c r="B39" s="8">
        <v>0</v>
      </c>
    </row>
    <row r="40" spans="1:2" s="69" customFormat="1" ht="21" customHeight="1">
      <c r="A40" s="73" t="s">
        <v>136</v>
      </c>
      <c r="B40" s="8">
        <v>29</v>
      </c>
    </row>
    <row r="41" spans="1:2" s="69" customFormat="1" ht="21" customHeight="1">
      <c r="A41" s="73" t="s">
        <v>137</v>
      </c>
      <c r="B41" s="8">
        <v>14</v>
      </c>
    </row>
    <row r="42" spans="1:2" ht="21" customHeight="1">
      <c r="A42" s="73" t="s">
        <v>625</v>
      </c>
      <c r="B42" s="8">
        <v>0</v>
      </c>
    </row>
    <row r="43" spans="1:2" ht="21" customHeight="1">
      <c r="A43" s="73" t="s">
        <v>626</v>
      </c>
      <c r="B43" s="8">
        <v>0</v>
      </c>
    </row>
    <row r="44" spans="1:2" ht="21" customHeight="1">
      <c r="A44" s="73" t="s">
        <v>138</v>
      </c>
      <c r="B44" s="8">
        <v>0</v>
      </c>
    </row>
    <row r="45" spans="1:2" ht="21" customHeight="1">
      <c r="A45" s="73" t="s">
        <v>139</v>
      </c>
      <c r="B45" s="8">
        <v>108</v>
      </c>
    </row>
    <row r="46" spans="1:2" ht="21" customHeight="1">
      <c r="A46" s="72" t="s">
        <v>40</v>
      </c>
      <c r="B46" s="8">
        <f>B47</f>
        <v>16528</v>
      </c>
    </row>
    <row r="47" spans="1:2" ht="21" customHeight="1">
      <c r="A47" s="73" t="s">
        <v>627</v>
      </c>
      <c r="B47" s="8">
        <f>SUM(B48:B64)</f>
        <v>16528</v>
      </c>
    </row>
    <row r="48" spans="1:2" ht="21" customHeight="1">
      <c r="A48" s="73" t="s">
        <v>628</v>
      </c>
      <c r="B48" s="8">
        <v>0</v>
      </c>
    </row>
    <row r="49" spans="1:2" ht="21" customHeight="1">
      <c r="A49" s="73" t="s">
        <v>629</v>
      </c>
      <c r="B49" s="8">
        <v>0</v>
      </c>
    </row>
    <row r="50" spans="1:2" ht="21" customHeight="1">
      <c r="A50" s="73" t="s">
        <v>630</v>
      </c>
      <c r="B50" s="8">
        <v>0</v>
      </c>
    </row>
    <row r="51" spans="1:2" ht="21" customHeight="1">
      <c r="A51" s="73" t="s">
        <v>631</v>
      </c>
      <c r="B51" s="8">
        <v>16528</v>
      </c>
    </row>
    <row r="52" spans="1:2" ht="21" customHeight="1">
      <c r="A52" s="73" t="s">
        <v>632</v>
      </c>
      <c r="B52" s="8">
        <v>0</v>
      </c>
    </row>
    <row r="53" spans="1:2" ht="21" customHeight="1">
      <c r="A53" s="73" t="s">
        <v>633</v>
      </c>
      <c r="B53" s="8">
        <v>0</v>
      </c>
    </row>
    <row r="54" spans="1:2" ht="21" customHeight="1">
      <c r="A54" s="73" t="s">
        <v>634</v>
      </c>
      <c r="B54" s="8">
        <v>0</v>
      </c>
    </row>
    <row r="55" spans="1:2" ht="21" customHeight="1">
      <c r="A55" s="73" t="s">
        <v>635</v>
      </c>
      <c r="B55" s="8">
        <v>0</v>
      </c>
    </row>
    <row r="56" spans="1:2" ht="21" customHeight="1">
      <c r="A56" s="73" t="s">
        <v>636</v>
      </c>
      <c r="B56" s="8">
        <v>0</v>
      </c>
    </row>
    <row r="57" spans="1:2" ht="21" customHeight="1">
      <c r="A57" s="73" t="s">
        <v>637</v>
      </c>
      <c r="B57" s="8">
        <v>0</v>
      </c>
    </row>
    <row r="58" spans="1:2" ht="21" customHeight="1">
      <c r="A58" s="73" t="s">
        <v>638</v>
      </c>
      <c r="B58" s="8">
        <v>0</v>
      </c>
    </row>
    <row r="59" spans="1:2" ht="21" customHeight="1">
      <c r="A59" s="73" t="s">
        <v>639</v>
      </c>
      <c r="B59" s="8">
        <v>0</v>
      </c>
    </row>
    <row r="60" spans="1:2" ht="21" customHeight="1">
      <c r="A60" s="73" t="s">
        <v>640</v>
      </c>
      <c r="B60" s="8">
        <v>0</v>
      </c>
    </row>
    <row r="61" spans="1:2" ht="21" customHeight="1">
      <c r="A61" s="73" t="s">
        <v>641</v>
      </c>
      <c r="B61" s="8">
        <v>0</v>
      </c>
    </row>
    <row r="62" spans="1:2" ht="21" customHeight="1">
      <c r="A62" s="73" t="s">
        <v>642</v>
      </c>
      <c r="B62" s="8">
        <v>0</v>
      </c>
    </row>
    <row r="63" spans="1:2" ht="21" customHeight="1">
      <c r="A63" s="73" t="s">
        <v>643</v>
      </c>
      <c r="B63" s="8">
        <v>0</v>
      </c>
    </row>
    <row r="64" spans="1:2" ht="21" customHeight="1">
      <c r="A64" s="73" t="s">
        <v>644</v>
      </c>
      <c r="B64" s="8">
        <v>0</v>
      </c>
    </row>
    <row r="65" ht="14.25">
      <c r="B65" s="171"/>
    </row>
  </sheetData>
  <sheetProtection/>
  <mergeCells count="2">
    <mergeCell ref="A1:B1"/>
    <mergeCell ref="A2:B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E18"/>
  <sheetViews>
    <sheetView showGridLines="0" zoomScalePageLayoutView="0" workbookViewId="0" topLeftCell="A1">
      <selection activeCell="F13" sqref="F13"/>
    </sheetView>
  </sheetViews>
  <sheetFormatPr defaultColWidth="9.125" defaultRowHeight="14.25"/>
  <cols>
    <col min="1" max="1" width="33.875" style="0" customWidth="1"/>
    <col min="2" max="2" width="13.375" style="0" customWidth="1"/>
    <col min="3" max="3" width="30.625" style="0" customWidth="1"/>
    <col min="4" max="4" width="12.875" style="0" customWidth="1"/>
    <col min="5" max="5" width="18.875" style="0" customWidth="1"/>
  </cols>
  <sheetData>
    <row r="1" spans="1:4" ht="50.25" customHeight="1">
      <c r="A1" s="206" t="s">
        <v>1718</v>
      </c>
      <c r="B1" s="207"/>
      <c r="C1" s="207"/>
      <c r="D1" s="207"/>
    </row>
    <row r="2" spans="1:4" s="57" customFormat="1" ht="16.5" customHeight="1">
      <c r="A2" s="225" t="s">
        <v>0</v>
      </c>
      <c r="B2" s="225"/>
      <c r="C2" s="225"/>
      <c r="D2" s="225"/>
    </row>
    <row r="3" spans="1:4" ht="27.75" customHeight="1">
      <c r="A3" s="59" t="s">
        <v>1</v>
      </c>
      <c r="B3" s="59" t="s">
        <v>4</v>
      </c>
      <c r="C3" s="59" t="s">
        <v>1</v>
      </c>
      <c r="D3" s="59" t="s">
        <v>4</v>
      </c>
    </row>
    <row r="4" spans="1:4" ht="24.75" customHeight="1">
      <c r="A4" s="155" t="s">
        <v>400</v>
      </c>
      <c r="B4" s="61">
        <v>90000</v>
      </c>
      <c r="C4" s="60" t="s">
        <v>140</v>
      </c>
      <c r="D4" s="61">
        <v>860441</v>
      </c>
    </row>
    <row r="5" spans="1:4" ht="24.75" customHeight="1">
      <c r="A5" s="60" t="s">
        <v>141</v>
      </c>
      <c r="B5" s="62">
        <v>807442</v>
      </c>
      <c r="C5" s="60" t="s">
        <v>142</v>
      </c>
      <c r="D5" s="61">
        <v>9</v>
      </c>
    </row>
    <row r="6" spans="1:4" ht="24.75" customHeight="1">
      <c r="A6" s="60" t="s">
        <v>143</v>
      </c>
      <c r="B6" s="63">
        <v>8000</v>
      </c>
      <c r="C6" s="64" t="s">
        <v>144</v>
      </c>
      <c r="D6" s="61">
        <v>16600</v>
      </c>
    </row>
    <row r="7" spans="1:4" ht="24.75" customHeight="1">
      <c r="A7" s="65" t="s">
        <v>145</v>
      </c>
      <c r="B7" s="63"/>
      <c r="C7" s="60" t="s">
        <v>146</v>
      </c>
      <c r="D7" s="61">
        <v>29000</v>
      </c>
    </row>
    <row r="8" spans="1:4" ht="24.75" customHeight="1">
      <c r="A8" s="60" t="s">
        <v>147</v>
      </c>
      <c r="B8" s="63"/>
      <c r="C8" s="60" t="s">
        <v>148</v>
      </c>
      <c r="D8" s="61"/>
    </row>
    <row r="9" spans="1:4" ht="24.75" customHeight="1">
      <c r="A9" s="60" t="s">
        <v>149</v>
      </c>
      <c r="B9" s="63">
        <v>8000</v>
      </c>
      <c r="C9" s="60"/>
      <c r="D9" s="61"/>
    </row>
    <row r="10" spans="1:4" ht="24.75" customHeight="1">
      <c r="A10" s="60" t="s">
        <v>150</v>
      </c>
      <c r="B10" s="63">
        <v>128900</v>
      </c>
      <c r="C10" s="60"/>
      <c r="D10" s="61"/>
    </row>
    <row r="11" spans="1:4" ht="24.75" customHeight="1">
      <c r="A11" s="60" t="s">
        <v>151</v>
      </c>
      <c r="B11" s="63"/>
      <c r="C11" s="60"/>
      <c r="D11" s="61"/>
    </row>
    <row r="12" spans="1:4" ht="24.75" customHeight="1">
      <c r="A12" s="65" t="s">
        <v>152</v>
      </c>
      <c r="B12" s="63">
        <v>1974</v>
      </c>
      <c r="C12" s="60"/>
      <c r="D12" s="61"/>
    </row>
    <row r="13" spans="1:4" ht="24.75" customHeight="1">
      <c r="A13" s="60"/>
      <c r="B13" s="61"/>
      <c r="C13" s="60"/>
      <c r="D13" s="61"/>
    </row>
    <row r="14" spans="1:5" ht="24.75" customHeight="1">
      <c r="A14" s="66" t="s">
        <v>153</v>
      </c>
      <c r="B14" s="67">
        <f>B5+B10+B12+B4+B6</f>
        <v>1036316</v>
      </c>
      <c r="C14" s="66" t="s">
        <v>154</v>
      </c>
      <c r="D14" s="67">
        <f>D4+D6+D7+D5</f>
        <v>906050</v>
      </c>
      <c r="E14" s="68"/>
    </row>
    <row r="15" spans="1:4" ht="24.75" customHeight="1">
      <c r="A15" s="60"/>
      <c r="B15" s="61"/>
      <c r="C15" s="60" t="s">
        <v>82</v>
      </c>
      <c r="D15" s="63">
        <v>130266</v>
      </c>
    </row>
    <row r="16" spans="1:4" ht="24.75" customHeight="1">
      <c r="A16" s="60"/>
      <c r="B16" s="61"/>
      <c r="C16" s="60" t="s">
        <v>83</v>
      </c>
      <c r="D16" s="63">
        <v>130266</v>
      </c>
    </row>
    <row r="18" ht="14.25">
      <c r="D18" s="68"/>
    </row>
  </sheetData>
  <sheetProtection/>
  <mergeCells count="2">
    <mergeCell ref="A1:D1"/>
    <mergeCell ref="A2:D2"/>
  </mergeCells>
  <printOptions/>
  <pageMargins left="1.9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B8"/>
  <sheetViews>
    <sheetView zoomScalePageLayoutView="0" workbookViewId="0" topLeftCell="A1">
      <selection activeCell="B8" sqref="B8"/>
    </sheetView>
  </sheetViews>
  <sheetFormatPr defaultColWidth="30.125" defaultRowHeight="14.25"/>
  <cols>
    <col min="1" max="1" width="52.875" style="51" customWidth="1"/>
    <col min="2" max="2" width="30.50390625" style="51" customWidth="1"/>
    <col min="3" max="16384" width="30.125" style="51" customWidth="1"/>
  </cols>
  <sheetData>
    <row r="1" spans="1:2" ht="22.5">
      <c r="A1" s="226" t="s">
        <v>1719</v>
      </c>
      <c r="B1" s="227"/>
    </row>
    <row r="2" spans="1:2" ht="19.5" customHeight="1">
      <c r="A2" s="228" t="s">
        <v>0</v>
      </c>
      <c r="B2" s="228"/>
    </row>
    <row r="3" spans="1:2" ht="30.75" customHeight="1">
      <c r="A3" s="52" t="s">
        <v>155</v>
      </c>
      <c r="B3" s="30" t="s">
        <v>156</v>
      </c>
    </row>
    <row r="4" spans="1:2" ht="30.75" customHeight="1">
      <c r="A4" s="53" t="s">
        <v>645</v>
      </c>
      <c r="B4" s="54">
        <v>24</v>
      </c>
    </row>
    <row r="5" spans="1:2" ht="30.75" customHeight="1">
      <c r="A5" s="172" t="s">
        <v>646</v>
      </c>
      <c r="B5" s="54">
        <v>734124</v>
      </c>
    </row>
    <row r="6" spans="1:2" ht="30.75" customHeight="1">
      <c r="A6" s="172" t="s">
        <v>647</v>
      </c>
      <c r="B6" s="54">
        <v>72531</v>
      </c>
    </row>
    <row r="7" spans="1:2" ht="30.75" customHeight="1">
      <c r="A7" s="172" t="s">
        <v>648</v>
      </c>
      <c r="B7" s="54">
        <v>763</v>
      </c>
    </row>
    <row r="8" spans="1:2" ht="30.75" customHeight="1">
      <c r="A8" s="55" t="s">
        <v>97</v>
      </c>
      <c r="B8" s="56">
        <f>SUM(B4:B7)</f>
        <v>807442</v>
      </c>
    </row>
  </sheetData>
  <sheetProtection/>
  <mergeCells count="2">
    <mergeCell ref="A1:B1"/>
    <mergeCell ref="A2:B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C9"/>
  <sheetViews>
    <sheetView zoomScalePageLayoutView="0" workbookViewId="0" topLeftCell="A1">
      <selection activeCell="C5" sqref="C5:C6"/>
    </sheetView>
  </sheetViews>
  <sheetFormatPr defaultColWidth="13.375" defaultRowHeight="32.25" customHeight="1"/>
  <cols>
    <col min="1" max="1" width="46.25390625" style="44" customWidth="1"/>
    <col min="2" max="2" width="19.375" style="44" customWidth="1"/>
    <col min="3" max="3" width="18.125" style="44" customWidth="1"/>
    <col min="4" max="252" width="13.375" style="45" customWidth="1"/>
  </cols>
  <sheetData>
    <row r="1" spans="1:3" s="42" customFormat="1" ht="51" customHeight="1">
      <c r="A1" s="226" t="s">
        <v>1720</v>
      </c>
      <c r="B1" s="227"/>
      <c r="C1" s="227"/>
    </row>
    <row r="2" spans="1:3" ht="32.25" customHeight="1">
      <c r="A2" s="229" t="s">
        <v>0</v>
      </c>
      <c r="B2" s="229"/>
      <c r="C2" s="230"/>
    </row>
    <row r="3" spans="1:3" s="43" customFormat="1" ht="32.25" customHeight="1">
      <c r="A3" s="46" t="s">
        <v>99</v>
      </c>
      <c r="B3" s="47" t="s">
        <v>124</v>
      </c>
      <c r="C3" s="48" t="s">
        <v>4</v>
      </c>
    </row>
    <row r="4" spans="1:3" s="43" customFormat="1" ht="32.25" customHeight="1">
      <c r="A4" s="200" t="s">
        <v>1721</v>
      </c>
      <c r="B4" s="9">
        <v>566000</v>
      </c>
      <c r="C4" s="49"/>
    </row>
    <row r="5" spans="1:3" s="44" customFormat="1" ht="32.25" customHeight="1">
      <c r="A5" s="200" t="s">
        <v>1722</v>
      </c>
      <c r="B5" s="50"/>
      <c r="C5" s="9">
        <v>445700</v>
      </c>
    </row>
    <row r="6" spans="1:3" s="44" customFormat="1" ht="32.25" customHeight="1">
      <c r="A6" s="200" t="s">
        <v>1723</v>
      </c>
      <c r="B6" s="50"/>
      <c r="C6" s="9">
        <v>128900</v>
      </c>
    </row>
    <row r="7" spans="1:3" s="44" customFormat="1" ht="32.25" customHeight="1">
      <c r="A7" s="200" t="s">
        <v>1724</v>
      </c>
      <c r="B7" s="50"/>
      <c r="C7" s="9">
        <v>16600</v>
      </c>
    </row>
    <row r="8" spans="1:3" s="44" customFormat="1" ht="32.25" customHeight="1">
      <c r="A8" s="200" t="s">
        <v>1725</v>
      </c>
      <c r="B8" s="50"/>
      <c r="C8" s="9">
        <v>558000</v>
      </c>
    </row>
    <row r="9" spans="1:3" s="44" customFormat="1" ht="32.25" customHeight="1">
      <c r="A9" s="231"/>
      <c r="B9" s="231"/>
      <c r="C9" s="231"/>
    </row>
    <row r="10" s="44" customFormat="1" ht="32.25" customHeight="1"/>
    <row r="11" s="44" customFormat="1" ht="32.25" customHeight="1"/>
  </sheetData>
  <sheetProtection/>
  <mergeCells count="3">
    <mergeCell ref="A1:C1"/>
    <mergeCell ref="A2:C2"/>
    <mergeCell ref="A9:C9"/>
  </mergeCells>
  <printOptions horizontalCentered="1"/>
  <pageMargins left="0.55" right="0.55" top="0.98" bottom="0.39" header="0.51" footer="0.5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52"/>
  <sheetViews>
    <sheetView showGridLines="0" showZeros="0" zoomScalePageLayoutView="0" workbookViewId="0" topLeftCell="A43">
      <selection activeCell="D8" sqref="D8"/>
    </sheetView>
  </sheetViews>
  <sheetFormatPr defaultColWidth="9.125" defaultRowHeight="14.25"/>
  <cols>
    <col min="1" max="1" width="53.125" style="4" bestFit="1" customWidth="1"/>
    <col min="2" max="2" width="37.50390625" style="4" customWidth="1"/>
    <col min="3" max="3" width="9.875" style="4" customWidth="1"/>
    <col min="4" max="4" width="27.125" style="4" customWidth="1"/>
    <col min="5" max="5" width="12.375" style="40" customWidth="1"/>
    <col min="6" max="6" width="12.75390625" style="4" customWidth="1"/>
    <col min="7" max="7" width="10.00390625" style="4" customWidth="1"/>
    <col min="8" max="10" width="9.125" style="4" hidden="1" customWidth="1"/>
    <col min="11" max="16384" width="9.125" style="4" customWidth="1"/>
  </cols>
  <sheetData>
    <row r="1" spans="1:5" ht="45" customHeight="1">
      <c r="A1" s="232" t="s">
        <v>1726</v>
      </c>
      <c r="B1" s="233"/>
      <c r="C1" s="37"/>
      <c r="D1" s="37"/>
      <c r="E1" s="37"/>
    </row>
    <row r="2" spans="1:5" ht="15.75">
      <c r="A2" s="37"/>
      <c r="B2" s="41" t="s">
        <v>0</v>
      </c>
      <c r="C2" s="37"/>
      <c r="D2" s="37"/>
      <c r="E2" s="37"/>
    </row>
    <row r="3" spans="1:5" ht="24.75" customHeight="1">
      <c r="A3" s="173" t="s">
        <v>157</v>
      </c>
      <c r="B3" s="173" t="s">
        <v>158</v>
      </c>
      <c r="C3" s="37"/>
      <c r="D3" s="37"/>
      <c r="E3" s="37"/>
    </row>
    <row r="4" spans="1:5" ht="24.75" customHeight="1">
      <c r="A4" s="174" t="s">
        <v>649</v>
      </c>
      <c r="B4" s="175">
        <v>28000</v>
      </c>
      <c r="C4" s="38"/>
      <c r="D4" s="37"/>
      <c r="E4" s="39"/>
    </row>
    <row r="5" spans="1:5" ht="24.75" customHeight="1">
      <c r="A5" s="176" t="s">
        <v>650</v>
      </c>
      <c r="B5" s="177"/>
      <c r="C5" s="37"/>
      <c r="D5" s="37"/>
      <c r="E5" s="37"/>
    </row>
    <row r="6" spans="1:5" ht="24.75" customHeight="1">
      <c r="A6" s="176" t="s">
        <v>651</v>
      </c>
      <c r="B6" s="177"/>
      <c r="C6" s="37"/>
      <c r="D6" s="37"/>
      <c r="E6" s="37"/>
    </row>
    <row r="7" spans="1:5" ht="24.75" customHeight="1">
      <c r="A7" s="176" t="s">
        <v>652</v>
      </c>
      <c r="B7" s="177"/>
      <c r="C7" s="37"/>
      <c r="D7" s="37"/>
      <c r="E7" s="37"/>
    </row>
    <row r="8" spans="1:5" ht="24.75" customHeight="1">
      <c r="A8" s="176" t="s">
        <v>653</v>
      </c>
      <c r="B8" s="177"/>
      <c r="C8" s="37"/>
      <c r="D8" s="37"/>
      <c r="E8" s="37"/>
    </row>
    <row r="9" spans="1:5" ht="24.75" customHeight="1">
      <c r="A9" s="176" t="s">
        <v>654</v>
      </c>
      <c r="B9" s="177"/>
      <c r="C9" s="37"/>
      <c r="D9" s="37"/>
      <c r="E9" s="37"/>
    </row>
    <row r="10" spans="1:5" ht="24.75" customHeight="1">
      <c r="A10" s="176" t="s">
        <v>655</v>
      </c>
      <c r="B10" s="177"/>
      <c r="C10" s="37"/>
      <c r="D10" s="37"/>
      <c r="E10" s="37"/>
    </row>
    <row r="11" spans="1:5" ht="24.75" customHeight="1">
      <c r="A11" s="176" t="s">
        <v>656</v>
      </c>
      <c r="B11" s="177"/>
      <c r="C11" s="37"/>
      <c r="D11" s="37"/>
      <c r="E11" s="37"/>
    </row>
    <row r="12" spans="1:5" ht="24.75" customHeight="1">
      <c r="A12" s="176" t="s">
        <v>657</v>
      </c>
      <c r="B12" s="177"/>
      <c r="C12" s="37"/>
      <c r="D12" s="37"/>
      <c r="E12" s="37"/>
    </row>
    <row r="13" spans="1:5" ht="24.75" customHeight="1">
      <c r="A13" s="176" t="s">
        <v>658</v>
      </c>
      <c r="B13" s="177"/>
      <c r="C13" s="37"/>
      <c r="D13" s="37"/>
      <c r="E13" s="37"/>
    </row>
    <row r="14" spans="1:5" ht="24.75" customHeight="1">
      <c r="A14" s="176" t="s">
        <v>659</v>
      </c>
      <c r="B14" s="177"/>
      <c r="C14" s="37"/>
      <c r="D14" s="37"/>
      <c r="E14" s="37"/>
    </row>
    <row r="15" spans="1:5" ht="24.75" customHeight="1">
      <c r="A15" s="176" t="s">
        <v>660</v>
      </c>
      <c r="B15" s="177"/>
      <c r="C15" s="37"/>
      <c r="D15" s="37"/>
      <c r="E15" s="37"/>
    </row>
    <row r="16" spans="1:5" ht="24.75" customHeight="1">
      <c r="A16" s="176" t="s">
        <v>661</v>
      </c>
      <c r="B16" s="177"/>
      <c r="C16" s="37"/>
      <c r="D16" s="37"/>
      <c r="E16" s="37"/>
    </row>
    <row r="17" spans="1:5" ht="24.75" customHeight="1">
      <c r="A17" s="176" t="s">
        <v>662</v>
      </c>
      <c r="B17" s="177"/>
      <c r="C17" s="37"/>
      <c r="D17" s="37"/>
      <c r="E17" s="37"/>
    </row>
    <row r="18" spans="1:5" ht="24.75" customHeight="1">
      <c r="A18" s="176" t="s">
        <v>663</v>
      </c>
      <c r="B18" s="177"/>
      <c r="C18" s="37"/>
      <c r="D18" s="37"/>
      <c r="E18" s="37"/>
    </row>
    <row r="19" spans="1:5" ht="24.75" customHeight="1">
      <c r="A19" s="176" t="s">
        <v>664</v>
      </c>
      <c r="B19" s="177"/>
      <c r="C19" s="37"/>
      <c r="D19" s="37"/>
      <c r="E19" s="37"/>
    </row>
    <row r="20" spans="1:5" ht="24.75" customHeight="1">
      <c r="A20" s="176" t="s">
        <v>665</v>
      </c>
      <c r="B20" s="175"/>
      <c r="C20" s="38"/>
      <c r="D20" s="37"/>
      <c r="E20" s="39"/>
    </row>
    <row r="21" spans="1:5" ht="24.75" customHeight="1">
      <c r="A21" s="176" t="s">
        <v>666</v>
      </c>
      <c r="B21" s="177"/>
      <c r="C21" s="37"/>
      <c r="D21" s="37"/>
      <c r="E21" s="37"/>
    </row>
    <row r="22" spans="1:5" ht="24.75" customHeight="1">
      <c r="A22" s="176" t="s">
        <v>667</v>
      </c>
      <c r="B22" s="177"/>
      <c r="C22" s="37"/>
      <c r="D22" s="37"/>
      <c r="E22" s="37"/>
    </row>
    <row r="23" spans="1:5" ht="24.75" customHeight="1">
      <c r="A23" s="176" t="s">
        <v>668</v>
      </c>
      <c r="B23" s="175"/>
      <c r="C23" s="37"/>
      <c r="D23" s="37"/>
      <c r="E23" s="37"/>
    </row>
    <row r="24" spans="1:5" ht="24.75" customHeight="1">
      <c r="A24" s="176" t="s">
        <v>669</v>
      </c>
      <c r="B24" s="177"/>
      <c r="C24" s="37"/>
      <c r="D24" s="37"/>
      <c r="E24" s="37"/>
    </row>
    <row r="25" spans="1:5" ht="24.75" customHeight="1">
      <c r="A25" s="176" t="s">
        <v>670</v>
      </c>
      <c r="B25" s="177"/>
      <c r="C25" s="37"/>
      <c r="D25" s="37"/>
      <c r="E25" s="37"/>
    </row>
    <row r="26" spans="1:5" ht="24.75" customHeight="1">
      <c r="A26" s="176" t="s">
        <v>671</v>
      </c>
      <c r="B26" s="175"/>
      <c r="C26" s="37"/>
      <c r="D26" s="37"/>
      <c r="E26" s="37"/>
    </row>
    <row r="27" spans="1:5" ht="24.75" customHeight="1">
      <c r="A27" s="178" t="s">
        <v>672</v>
      </c>
      <c r="B27" s="179"/>
      <c r="C27" s="37"/>
      <c r="D27" s="37"/>
      <c r="E27" s="37"/>
    </row>
    <row r="28" spans="1:5" ht="24.75" customHeight="1">
      <c r="A28" s="176" t="s">
        <v>673</v>
      </c>
      <c r="B28" s="180"/>
      <c r="C28" s="37"/>
      <c r="D28" s="37"/>
      <c r="E28" s="37"/>
    </row>
    <row r="29" spans="1:5" ht="24.75" customHeight="1">
      <c r="A29" s="176" t="s">
        <v>674</v>
      </c>
      <c r="B29" s="181"/>
      <c r="C29" s="37"/>
      <c r="D29" s="37"/>
      <c r="E29" s="37"/>
    </row>
    <row r="30" spans="1:5" ht="24.75" customHeight="1">
      <c r="A30" s="176" t="s">
        <v>675</v>
      </c>
      <c r="B30" s="181"/>
      <c r="C30" s="37"/>
      <c r="D30" s="37"/>
      <c r="E30" s="37"/>
    </row>
    <row r="31" spans="1:5" ht="24.75" customHeight="1">
      <c r="A31" s="176" t="s">
        <v>676</v>
      </c>
      <c r="B31" s="181"/>
      <c r="C31" s="37"/>
      <c r="D31" s="37"/>
      <c r="E31" s="37"/>
    </row>
    <row r="32" spans="1:5" ht="24.75" customHeight="1">
      <c r="A32" s="176" t="s">
        <v>677</v>
      </c>
      <c r="B32" s="181"/>
      <c r="C32" s="37"/>
      <c r="D32" s="37"/>
      <c r="E32" s="37"/>
    </row>
    <row r="33" spans="1:5" ht="24.75" customHeight="1">
      <c r="A33" s="176" t="s">
        <v>678</v>
      </c>
      <c r="B33" s="181"/>
      <c r="C33" s="37"/>
      <c r="D33" s="37"/>
      <c r="E33" s="37"/>
    </row>
    <row r="34" spans="1:5" ht="24.75" customHeight="1">
      <c r="A34" s="176" t="s">
        <v>679</v>
      </c>
      <c r="B34" s="181"/>
      <c r="C34" s="37"/>
      <c r="D34" s="37"/>
      <c r="E34" s="37"/>
    </row>
    <row r="35" spans="1:5" ht="24.75" customHeight="1">
      <c r="A35" s="176" t="s">
        <v>680</v>
      </c>
      <c r="B35" s="181"/>
      <c r="C35" s="37"/>
      <c r="D35" s="37"/>
      <c r="E35" s="37"/>
    </row>
    <row r="36" spans="1:5" ht="24.75" customHeight="1">
      <c r="A36" s="176" t="s">
        <v>681</v>
      </c>
      <c r="B36" s="181"/>
      <c r="C36" s="37"/>
      <c r="D36" s="37"/>
      <c r="E36" s="37"/>
    </row>
    <row r="37" spans="1:5" ht="24.75" customHeight="1">
      <c r="A37" s="176" t="s">
        <v>682</v>
      </c>
      <c r="B37" s="181"/>
      <c r="C37" s="37"/>
      <c r="D37" s="37"/>
      <c r="E37" s="37"/>
    </row>
    <row r="38" spans="1:2" ht="24.75" customHeight="1">
      <c r="A38" s="176" t="s">
        <v>683</v>
      </c>
      <c r="B38" s="182"/>
    </row>
    <row r="39" spans="1:2" ht="24.75" customHeight="1">
      <c r="A39" s="176" t="s">
        <v>684</v>
      </c>
      <c r="B39" s="182"/>
    </row>
    <row r="40" spans="1:2" ht="24.75" customHeight="1">
      <c r="A40" s="176" t="s">
        <v>685</v>
      </c>
      <c r="B40" s="182"/>
    </row>
    <row r="41" spans="1:2" ht="24.75" customHeight="1">
      <c r="A41" s="176" t="s">
        <v>686</v>
      </c>
      <c r="B41" s="182"/>
    </row>
    <row r="42" spans="1:2" ht="24.75" customHeight="1">
      <c r="A42" s="176" t="s">
        <v>687</v>
      </c>
      <c r="B42" s="182"/>
    </row>
    <row r="43" spans="1:2" ht="24.75" customHeight="1">
      <c r="A43" s="176" t="s">
        <v>688</v>
      </c>
      <c r="B43" s="182"/>
    </row>
    <row r="44" spans="1:2" ht="24.75" customHeight="1">
      <c r="A44" s="176" t="s">
        <v>689</v>
      </c>
      <c r="B44" s="182"/>
    </row>
    <row r="45" spans="1:2" ht="24.75" customHeight="1">
      <c r="A45" s="176" t="s">
        <v>690</v>
      </c>
      <c r="B45" s="182"/>
    </row>
    <row r="46" spans="1:2" ht="24.75" customHeight="1">
      <c r="A46" s="176" t="s">
        <v>691</v>
      </c>
      <c r="B46" s="182"/>
    </row>
    <row r="47" spans="1:2" ht="24.75" customHeight="1">
      <c r="A47" s="176" t="s">
        <v>692</v>
      </c>
      <c r="B47" s="182"/>
    </row>
    <row r="48" spans="1:2" ht="24.75" customHeight="1">
      <c r="A48" s="176" t="s">
        <v>693</v>
      </c>
      <c r="B48" s="182"/>
    </row>
    <row r="49" spans="1:2" ht="24.75" customHeight="1">
      <c r="A49" s="176" t="s">
        <v>694</v>
      </c>
      <c r="B49" s="182"/>
    </row>
    <row r="50" spans="1:2" ht="24.75" customHeight="1">
      <c r="A50" s="176" t="s">
        <v>695</v>
      </c>
      <c r="B50" s="182"/>
    </row>
    <row r="51" spans="1:2" ht="24.75" customHeight="1">
      <c r="A51" s="176" t="s">
        <v>696</v>
      </c>
      <c r="B51" s="182"/>
    </row>
    <row r="52" spans="1:2" ht="24.75" customHeight="1">
      <c r="A52" s="176" t="s">
        <v>697</v>
      </c>
      <c r="B52" s="182">
        <v>28000</v>
      </c>
    </row>
  </sheetData>
  <sheetProtection/>
  <mergeCells count="1">
    <mergeCell ref="A1:B1"/>
  </mergeCells>
  <printOptions horizontalCentered="1"/>
  <pageMargins left="0.75" right="0.75" top="0.79" bottom="0.59" header="0.94" footer="0.63"/>
  <pageSetup firstPageNumber="0" useFirstPageNumber="1" fitToHeight="0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E35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46.50390625" style="0" bestFit="1" customWidth="1"/>
    <col min="2" max="2" width="19.625" style="0" customWidth="1"/>
  </cols>
  <sheetData>
    <row r="1" spans="1:5" ht="56.25" customHeight="1">
      <c r="A1" s="232" t="s">
        <v>1727</v>
      </c>
      <c r="B1" s="233"/>
      <c r="C1" s="37"/>
      <c r="D1" s="37"/>
      <c r="E1" s="37"/>
    </row>
    <row r="2" spans="1:5" ht="24.75" customHeight="1">
      <c r="A2" s="37"/>
      <c r="B2" s="183" t="s">
        <v>0</v>
      </c>
      <c r="C2" s="37"/>
      <c r="D2" s="37"/>
      <c r="E2" s="37"/>
    </row>
    <row r="3" spans="1:5" ht="24.75" customHeight="1">
      <c r="A3" s="184" t="s">
        <v>157</v>
      </c>
      <c r="B3" s="184" t="s">
        <v>159</v>
      </c>
      <c r="C3" s="37"/>
      <c r="D3" s="37"/>
      <c r="E3" s="37"/>
    </row>
    <row r="4" spans="1:5" ht="24.75" customHeight="1">
      <c r="A4" s="184" t="s">
        <v>698</v>
      </c>
      <c r="B4" s="185">
        <v>28000</v>
      </c>
      <c r="C4" s="38"/>
      <c r="D4" s="37"/>
      <c r="E4" s="39"/>
    </row>
    <row r="5" spans="1:5" ht="24.75" customHeight="1">
      <c r="A5" s="186" t="s">
        <v>28</v>
      </c>
      <c r="B5" s="187"/>
      <c r="C5" s="37"/>
      <c r="D5" s="37"/>
      <c r="E5" s="37"/>
    </row>
    <row r="6" spans="1:5" ht="24.75" customHeight="1">
      <c r="A6" s="176" t="s">
        <v>401</v>
      </c>
      <c r="B6" s="188"/>
      <c r="C6" s="37"/>
      <c r="D6" s="37"/>
      <c r="E6" s="37"/>
    </row>
    <row r="7" spans="1:5" ht="24.75" customHeight="1">
      <c r="A7" s="176" t="s">
        <v>699</v>
      </c>
      <c r="B7" s="188"/>
      <c r="C7" s="37"/>
      <c r="D7" s="37"/>
      <c r="E7" s="37"/>
    </row>
    <row r="8" spans="1:5" ht="24.75" customHeight="1">
      <c r="A8" s="186" t="s">
        <v>698</v>
      </c>
      <c r="B8" s="188"/>
      <c r="C8" s="37"/>
      <c r="D8" s="37"/>
      <c r="E8" s="37"/>
    </row>
    <row r="9" spans="1:5" ht="24.75" customHeight="1">
      <c r="A9" s="176" t="s">
        <v>700</v>
      </c>
      <c r="B9" s="188"/>
      <c r="C9" s="37"/>
      <c r="D9" s="37"/>
      <c r="E9" s="37"/>
    </row>
    <row r="10" spans="1:5" ht="24.75" customHeight="1">
      <c r="A10" s="176" t="s">
        <v>701</v>
      </c>
      <c r="B10" s="185"/>
      <c r="C10" s="37"/>
      <c r="D10" s="37"/>
      <c r="E10" s="37"/>
    </row>
    <row r="11" spans="1:5" ht="24.75" customHeight="1">
      <c r="A11" s="176" t="s">
        <v>702</v>
      </c>
      <c r="B11" s="188"/>
      <c r="C11" s="37"/>
      <c r="D11" s="37"/>
      <c r="E11" s="37"/>
    </row>
    <row r="12" spans="1:5" ht="24.75" customHeight="1">
      <c r="A12" s="176" t="s">
        <v>703</v>
      </c>
      <c r="B12" s="188"/>
      <c r="C12" s="37"/>
      <c r="D12" s="37"/>
      <c r="E12" s="37"/>
    </row>
    <row r="13" spans="1:5" ht="24.75" customHeight="1">
      <c r="A13" s="176" t="s">
        <v>704</v>
      </c>
      <c r="B13" s="188"/>
      <c r="C13" s="37"/>
      <c r="D13" s="37"/>
      <c r="E13" s="37"/>
    </row>
    <row r="14" spans="1:5" ht="24.75" customHeight="1">
      <c r="A14" s="176" t="s">
        <v>705</v>
      </c>
      <c r="B14" s="188"/>
      <c r="C14" s="37"/>
      <c r="D14" s="37"/>
      <c r="E14" s="37"/>
    </row>
    <row r="15" spans="1:5" ht="24.75" customHeight="1">
      <c r="A15" s="176" t="s">
        <v>706</v>
      </c>
      <c r="B15" s="188"/>
      <c r="C15" s="37"/>
      <c r="D15" s="37"/>
      <c r="E15" s="37"/>
    </row>
    <row r="16" spans="1:5" ht="24.75" customHeight="1">
      <c r="A16" s="176" t="s">
        <v>707</v>
      </c>
      <c r="B16" s="188"/>
      <c r="C16" s="37"/>
      <c r="D16" s="37"/>
      <c r="E16" s="37"/>
    </row>
    <row r="17" spans="1:5" ht="24.75" customHeight="1">
      <c r="A17" s="176" t="s">
        <v>708</v>
      </c>
      <c r="B17" s="188"/>
      <c r="C17" s="37"/>
      <c r="D17" s="37"/>
      <c r="E17" s="37"/>
    </row>
    <row r="18" spans="1:5" ht="24.75" customHeight="1">
      <c r="A18" s="176" t="s">
        <v>709</v>
      </c>
      <c r="B18" s="185"/>
      <c r="C18" s="37"/>
      <c r="D18" s="37"/>
      <c r="E18" s="37"/>
    </row>
    <row r="19" spans="1:5" ht="24.75" customHeight="1">
      <c r="A19" s="176" t="s">
        <v>710</v>
      </c>
      <c r="B19" s="188"/>
      <c r="C19" s="37"/>
      <c r="D19" s="37"/>
      <c r="E19" s="37"/>
    </row>
    <row r="20" spans="1:5" ht="24.75" customHeight="1">
      <c r="A20" s="176" t="s">
        <v>711</v>
      </c>
      <c r="B20" s="189"/>
      <c r="C20" s="38"/>
      <c r="D20" s="37"/>
      <c r="E20" s="39"/>
    </row>
    <row r="21" spans="1:5" ht="24.75" customHeight="1">
      <c r="A21" s="176" t="s">
        <v>712</v>
      </c>
      <c r="B21" s="185"/>
      <c r="C21" s="37"/>
      <c r="D21" s="37"/>
      <c r="E21" s="37"/>
    </row>
    <row r="22" spans="1:5" ht="24.75" customHeight="1">
      <c r="A22" s="176" t="s">
        <v>713</v>
      </c>
      <c r="B22" s="179"/>
      <c r="C22" s="37"/>
      <c r="D22" s="37"/>
      <c r="E22" s="37"/>
    </row>
    <row r="23" spans="1:5" ht="24.75" customHeight="1">
      <c r="A23" s="176" t="s">
        <v>714</v>
      </c>
      <c r="B23" s="181"/>
      <c r="C23" s="37"/>
      <c r="D23" s="37"/>
      <c r="E23" s="37"/>
    </row>
    <row r="24" spans="1:5" ht="24.75" customHeight="1">
      <c r="A24" s="176" t="s">
        <v>715</v>
      </c>
      <c r="B24" s="181"/>
      <c r="C24" s="37"/>
      <c r="D24" s="37"/>
      <c r="E24" s="37"/>
    </row>
    <row r="25" spans="1:5" ht="24.75" customHeight="1">
      <c r="A25" s="176" t="s">
        <v>716</v>
      </c>
      <c r="B25" s="181"/>
      <c r="C25" s="37"/>
      <c r="D25" s="37"/>
      <c r="E25" s="37"/>
    </row>
    <row r="26" spans="1:5" ht="24.75" customHeight="1">
      <c r="A26" s="176" t="s">
        <v>717</v>
      </c>
      <c r="B26" s="189"/>
      <c r="C26" s="37"/>
      <c r="D26" s="37"/>
      <c r="E26" s="37"/>
    </row>
    <row r="27" spans="1:5" ht="24.75" customHeight="1">
      <c r="A27" s="176" t="s">
        <v>718</v>
      </c>
      <c r="B27" s="181"/>
      <c r="C27" s="37"/>
      <c r="D27" s="37"/>
      <c r="E27" s="37"/>
    </row>
    <row r="28" spans="1:5" ht="24.75" customHeight="1">
      <c r="A28" s="176" t="s">
        <v>719</v>
      </c>
      <c r="B28" s="181"/>
      <c r="C28" s="37"/>
      <c r="D28" s="37"/>
      <c r="E28" s="37"/>
    </row>
    <row r="29" spans="1:5" ht="24.75" customHeight="1">
      <c r="A29" s="176" t="s">
        <v>720</v>
      </c>
      <c r="B29" s="181"/>
      <c r="C29" s="37"/>
      <c r="D29" s="37"/>
      <c r="E29" s="37"/>
    </row>
    <row r="30" spans="1:5" ht="24.75" customHeight="1">
      <c r="A30" s="176" t="s">
        <v>721</v>
      </c>
      <c r="B30" s="181"/>
      <c r="C30" s="37"/>
      <c r="D30" s="37"/>
      <c r="E30" s="37"/>
    </row>
    <row r="31" spans="1:5" ht="24.75" customHeight="1">
      <c r="A31" s="176" t="s">
        <v>722</v>
      </c>
      <c r="B31" s="181"/>
      <c r="C31" s="37"/>
      <c r="D31" s="37"/>
      <c r="E31" s="37"/>
    </row>
    <row r="32" spans="1:5" ht="24.75" customHeight="1">
      <c r="A32" s="176" t="s">
        <v>723</v>
      </c>
      <c r="B32" s="189"/>
      <c r="C32" s="37"/>
      <c r="D32" s="37"/>
      <c r="E32" s="37"/>
    </row>
    <row r="33" spans="1:2" ht="24.75" customHeight="1">
      <c r="A33" s="176" t="s">
        <v>724</v>
      </c>
      <c r="B33" s="190"/>
    </row>
    <row r="34" spans="1:2" ht="24.75" customHeight="1">
      <c r="A34" s="176" t="s">
        <v>725</v>
      </c>
      <c r="B34" s="190">
        <v>28000</v>
      </c>
    </row>
    <row r="35" spans="1:2" ht="24.75" customHeight="1">
      <c r="A35" s="176" t="s">
        <v>726</v>
      </c>
      <c r="B35" s="190">
        <v>28000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D10" sqref="D10"/>
    </sheetView>
  </sheetViews>
  <sheetFormatPr defaultColWidth="9.00390625" defaultRowHeight="21" customHeight="1"/>
  <cols>
    <col min="1" max="1" width="46.625" style="26" customWidth="1"/>
    <col min="2" max="2" width="30.75390625" style="27" customWidth="1"/>
    <col min="3" max="3" width="9.50390625" style="26" bestFit="1" customWidth="1"/>
    <col min="4" max="255" width="9.00390625" style="26" customWidth="1"/>
  </cols>
  <sheetData>
    <row r="1" spans="1:2" s="23" customFormat="1" ht="50.25" customHeight="1">
      <c r="A1" s="226" t="s">
        <v>1728</v>
      </c>
      <c r="B1" s="227"/>
    </row>
    <row r="2" spans="2:7" s="24" customFormat="1" ht="18" customHeight="1">
      <c r="B2" s="28" t="s">
        <v>0</v>
      </c>
      <c r="C2" s="28"/>
      <c r="D2" s="234"/>
      <c r="E2" s="234"/>
      <c r="F2" s="28"/>
      <c r="G2" s="28"/>
    </row>
    <row r="3" spans="1:2" s="25" customFormat="1" ht="34.5" customHeight="1">
      <c r="A3" s="29" t="s">
        <v>157</v>
      </c>
      <c r="B3" s="30" t="s">
        <v>156</v>
      </c>
    </row>
    <row r="4" spans="1:2" s="25" customFormat="1" ht="34.5" customHeight="1">
      <c r="A4" s="31" t="s">
        <v>160</v>
      </c>
      <c r="B4" s="32"/>
    </row>
    <row r="5" spans="1:2" s="25" customFormat="1" ht="34.5" customHeight="1">
      <c r="A5" s="31" t="s">
        <v>161</v>
      </c>
      <c r="B5" s="32"/>
    </row>
    <row r="6" spans="1:5" s="26" customFormat="1" ht="34.5" customHeight="1">
      <c r="A6" s="33"/>
      <c r="B6" s="32"/>
      <c r="C6" s="25"/>
      <c r="D6" s="25"/>
      <c r="E6" s="25"/>
    </row>
    <row r="7" spans="1:5" s="26" customFormat="1" ht="34.5" customHeight="1">
      <c r="A7" s="33"/>
      <c r="B7" s="34"/>
      <c r="C7" s="25"/>
      <c r="D7" s="25"/>
      <c r="E7" s="25"/>
    </row>
    <row r="8" spans="1:2" s="26" customFormat="1" ht="34.5" customHeight="1">
      <c r="A8" s="35" t="s">
        <v>162</v>
      </c>
      <c r="B8" s="36"/>
    </row>
    <row r="9" spans="1:2" ht="21" customHeight="1">
      <c r="A9" s="235" t="s">
        <v>1729</v>
      </c>
      <c r="B9" s="236"/>
    </row>
  </sheetData>
  <sheetProtection/>
  <mergeCells count="3">
    <mergeCell ref="A1:B1"/>
    <mergeCell ref="D2:E2"/>
    <mergeCell ref="A9:B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C44"/>
  <sheetViews>
    <sheetView showGridLines="0" showZeros="0" zoomScalePageLayoutView="0" workbookViewId="0" topLeftCell="A13">
      <selection activeCell="F45" sqref="F45"/>
    </sheetView>
  </sheetViews>
  <sheetFormatPr defaultColWidth="9.125" defaultRowHeight="14.25"/>
  <cols>
    <col min="1" max="1" width="59.25390625" style="0" customWidth="1"/>
    <col min="2" max="2" width="29.375" style="0" customWidth="1"/>
    <col min="3" max="3" width="11.875" style="0" customWidth="1"/>
    <col min="4" max="249" width="9.125" style="0" customWidth="1"/>
  </cols>
  <sheetData>
    <row r="1" spans="1:3" ht="33.75" customHeight="1">
      <c r="A1" s="206" t="s">
        <v>1730</v>
      </c>
      <c r="B1" s="207"/>
      <c r="C1" s="1"/>
    </row>
    <row r="2" spans="1:3" ht="16.5" customHeight="1">
      <c r="A2" s="237"/>
      <c r="B2" s="237"/>
      <c r="C2" s="237"/>
    </row>
    <row r="3" spans="1:3" ht="16.5" customHeight="1">
      <c r="A3" s="238" t="s">
        <v>0</v>
      </c>
      <c r="B3" s="238"/>
      <c r="C3" s="2"/>
    </row>
    <row r="4" spans="1:3" ht="24.75" customHeight="1">
      <c r="A4" s="12" t="s">
        <v>157</v>
      </c>
      <c r="B4" s="12" t="s">
        <v>4</v>
      </c>
      <c r="C4" s="4"/>
    </row>
    <row r="5" spans="1:3" ht="24.75" customHeight="1">
      <c r="A5" s="19" t="s">
        <v>163</v>
      </c>
      <c r="B5" s="10"/>
      <c r="C5" s="4"/>
    </row>
    <row r="6" spans="1:2" ht="24.75" customHeight="1">
      <c r="A6" s="20" t="s">
        <v>164</v>
      </c>
      <c r="B6" s="6"/>
    </row>
    <row r="7" spans="1:2" ht="24.75" customHeight="1">
      <c r="A7" s="20" t="s">
        <v>165</v>
      </c>
      <c r="B7" s="6"/>
    </row>
    <row r="8" spans="1:2" ht="24.75" customHeight="1">
      <c r="A8" s="21" t="s">
        <v>166</v>
      </c>
      <c r="B8" s="6"/>
    </row>
    <row r="9" spans="1:2" ht="24.75" customHeight="1">
      <c r="A9" s="20" t="s">
        <v>167</v>
      </c>
      <c r="B9" s="6"/>
    </row>
    <row r="10" spans="1:2" ht="24.75" customHeight="1">
      <c r="A10" s="20" t="s">
        <v>117</v>
      </c>
      <c r="B10" s="6"/>
    </row>
    <row r="11" spans="1:2" ht="24.75" customHeight="1">
      <c r="A11" s="20" t="s">
        <v>168</v>
      </c>
      <c r="B11" s="6"/>
    </row>
    <row r="12" spans="1:2" ht="24.75" customHeight="1">
      <c r="A12" s="22" t="s">
        <v>169</v>
      </c>
      <c r="B12" s="10"/>
    </row>
    <row r="13" spans="1:2" ht="24.75" customHeight="1">
      <c r="A13" s="20" t="s">
        <v>164</v>
      </c>
      <c r="B13" s="6"/>
    </row>
    <row r="14" spans="1:2" ht="24.75" customHeight="1">
      <c r="A14" s="20" t="s">
        <v>165</v>
      </c>
      <c r="B14" s="6"/>
    </row>
    <row r="15" spans="1:2" ht="24.75" customHeight="1">
      <c r="A15" s="20" t="s">
        <v>170</v>
      </c>
      <c r="B15" s="6"/>
    </row>
    <row r="16" spans="1:2" ht="24.75" customHeight="1">
      <c r="A16" s="20" t="s">
        <v>167</v>
      </c>
      <c r="B16" s="6"/>
    </row>
    <row r="17" spans="1:2" ht="24.75" customHeight="1">
      <c r="A17" s="20" t="s">
        <v>117</v>
      </c>
      <c r="B17" s="6"/>
    </row>
    <row r="18" spans="1:2" ht="24.75" customHeight="1">
      <c r="A18" s="20" t="s">
        <v>168</v>
      </c>
      <c r="B18" s="6"/>
    </row>
    <row r="19" spans="1:2" ht="24.75" customHeight="1">
      <c r="A19" s="19" t="s">
        <v>171</v>
      </c>
      <c r="B19" s="10"/>
    </row>
    <row r="20" spans="1:2" ht="24.75" customHeight="1">
      <c r="A20" s="20" t="s">
        <v>172</v>
      </c>
      <c r="B20" s="6"/>
    </row>
    <row r="21" spans="1:2" ht="24.75" customHeight="1">
      <c r="A21" s="20" t="s">
        <v>165</v>
      </c>
      <c r="B21" s="6"/>
    </row>
    <row r="22" spans="1:2" ht="24.75" customHeight="1">
      <c r="A22" s="20" t="s">
        <v>167</v>
      </c>
      <c r="B22" s="6"/>
    </row>
    <row r="23" spans="1:2" ht="24.75" customHeight="1">
      <c r="A23" s="20" t="s">
        <v>117</v>
      </c>
      <c r="B23" s="6"/>
    </row>
    <row r="24" spans="1:2" ht="24.75" customHeight="1">
      <c r="A24" s="20" t="s">
        <v>168</v>
      </c>
      <c r="B24" s="6"/>
    </row>
    <row r="25" spans="1:2" ht="24.75" customHeight="1">
      <c r="A25" s="19" t="s">
        <v>173</v>
      </c>
      <c r="B25" s="10"/>
    </row>
    <row r="26" spans="1:2" ht="24.75" customHeight="1">
      <c r="A26" s="20" t="s">
        <v>174</v>
      </c>
      <c r="B26" s="6"/>
    </row>
    <row r="27" spans="1:2" ht="24.75" customHeight="1">
      <c r="A27" s="20" t="s">
        <v>165</v>
      </c>
      <c r="B27" s="6"/>
    </row>
    <row r="28" spans="1:2" ht="24.75" customHeight="1">
      <c r="A28" s="20" t="s">
        <v>167</v>
      </c>
      <c r="B28" s="6"/>
    </row>
    <row r="29" spans="1:2" ht="24.75" customHeight="1">
      <c r="A29" s="20" t="s">
        <v>117</v>
      </c>
      <c r="B29" s="6"/>
    </row>
    <row r="30" spans="1:2" ht="24.75" customHeight="1">
      <c r="A30" s="20" t="s">
        <v>168</v>
      </c>
      <c r="B30" s="6"/>
    </row>
    <row r="31" spans="1:2" ht="24.75" customHeight="1">
      <c r="A31" s="19" t="s">
        <v>175</v>
      </c>
      <c r="B31" s="10"/>
    </row>
    <row r="32" spans="1:2" ht="24.75" customHeight="1">
      <c r="A32" s="20" t="s">
        <v>176</v>
      </c>
      <c r="B32" s="6"/>
    </row>
    <row r="33" spans="1:2" ht="24.75" customHeight="1">
      <c r="A33" s="20" t="s">
        <v>165</v>
      </c>
      <c r="B33" s="6"/>
    </row>
    <row r="34" spans="1:2" ht="24.75" customHeight="1">
      <c r="A34" s="20" t="s">
        <v>167</v>
      </c>
      <c r="B34" s="6"/>
    </row>
    <row r="35" spans="1:2" ht="24.75" customHeight="1">
      <c r="A35" s="20" t="s">
        <v>117</v>
      </c>
      <c r="B35" s="6"/>
    </row>
    <row r="36" spans="1:2" ht="24.75" customHeight="1">
      <c r="A36" s="20" t="s">
        <v>168</v>
      </c>
      <c r="B36" s="6"/>
    </row>
    <row r="37" spans="1:2" ht="24.75" customHeight="1">
      <c r="A37" s="19" t="s">
        <v>177</v>
      </c>
      <c r="B37" s="10"/>
    </row>
    <row r="38" spans="1:2" ht="24.75" customHeight="1">
      <c r="A38" s="20" t="s">
        <v>178</v>
      </c>
      <c r="B38" s="6"/>
    </row>
    <row r="39" spans="1:2" ht="24.75" customHeight="1">
      <c r="A39" s="20" t="s">
        <v>165</v>
      </c>
      <c r="B39" s="6"/>
    </row>
    <row r="40" spans="1:2" ht="24.75" customHeight="1">
      <c r="A40" s="20" t="s">
        <v>167</v>
      </c>
      <c r="B40" s="6"/>
    </row>
    <row r="41" spans="1:2" ht="24.75" customHeight="1">
      <c r="A41" s="20" t="s">
        <v>117</v>
      </c>
      <c r="B41" s="6"/>
    </row>
    <row r="42" spans="1:2" ht="24.75" customHeight="1">
      <c r="A42" s="20" t="s">
        <v>168</v>
      </c>
      <c r="B42" s="6"/>
    </row>
    <row r="43" spans="1:2" ht="24.75" customHeight="1">
      <c r="A43" s="12" t="s">
        <v>179</v>
      </c>
      <c r="B43" s="10"/>
    </row>
    <row r="44" spans="1:2" ht="24.75" customHeight="1">
      <c r="A44" s="239" t="s">
        <v>1731</v>
      </c>
      <c r="B44" s="240"/>
    </row>
  </sheetData>
  <sheetProtection/>
  <mergeCells count="4">
    <mergeCell ref="A1:B1"/>
    <mergeCell ref="A2:C2"/>
    <mergeCell ref="A3:B3"/>
    <mergeCell ref="A44:B44"/>
  </mergeCells>
  <printOptions horizontalCentered="1"/>
  <pageMargins left="0.7480314960629921" right="0.7480314960629921" top="0.7874015748031497" bottom="0.5905511811023623" header="0.9448818897637796" footer="0.6299212598425197"/>
  <pageSetup firstPageNumber="0" useFirstPageNumber="1"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F26"/>
  <sheetViews>
    <sheetView showGridLines="0" showZeros="0" zoomScalePageLayoutView="0" workbookViewId="0" topLeftCell="A1">
      <selection activeCell="P19" sqref="P19"/>
    </sheetView>
  </sheetViews>
  <sheetFormatPr defaultColWidth="9.00390625" defaultRowHeight="14.25"/>
  <cols>
    <col min="1" max="1" width="29.50390625" style="40" customWidth="1"/>
    <col min="2" max="4" width="12.625" style="40" customWidth="1"/>
    <col min="5" max="6" width="10.25390625" style="40" customWidth="1"/>
    <col min="7" max="16384" width="9.00390625" style="40" customWidth="1"/>
  </cols>
  <sheetData>
    <row r="1" spans="1:6" ht="43.5" customHeight="1">
      <c r="A1" s="204" t="s">
        <v>732</v>
      </c>
      <c r="B1" s="205"/>
      <c r="C1" s="205"/>
      <c r="D1" s="205"/>
      <c r="E1" s="205"/>
      <c r="F1" s="205"/>
    </row>
    <row r="2" spans="1:6" s="120" customFormat="1" ht="20.25">
      <c r="A2" s="128"/>
      <c r="B2" s="128"/>
      <c r="C2" s="128"/>
      <c r="D2" s="128"/>
      <c r="E2" s="203" t="s">
        <v>0</v>
      </c>
      <c r="F2" s="203"/>
    </row>
    <row r="3" spans="1:6" s="126" customFormat="1" ht="34.5" customHeight="1">
      <c r="A3" s="91" t="s">
        <v>1</v>
      </c>
      <c r="B3" s="78" t="s">
        <v>2</v>
      </c>
      <c r="C3" s="129" t="s">
        <v>3</v>
      </c>
      <c r="D3" s="129" t="s">
        <v>4</v>
      </c>
      <c r="E3" s="80" t="s">
        <v>5</v>
      </c>
      <c r="F3" s="80" t="s">
        <v>6</v>
      </c>
    </row>
    <row r="4" spans="1:6" ht="24" customHeight="1">
      <c r="A4" s="100" t="s">
        <v>24</v>
      </c>
      <c r="B4" s="130">
        <v>59489</v>
      </c>
      <c r="C4" s="130">
        <v>53329</v>
      </c>
      <c r="D4" s="130">
        <v>52983</v>
      </c>
      <c r="E4" s="146">
        <f>D4/C4*100</f>
        <v>99.35119728477939</v>
      </c>
      <c r="F4" s="146">
        <v>39.19</v>
      </c>
    </row>
    <row r="5" spans="1:6" ht="24" customHeight="1">
      <c r="A5" s="100" t="s">
        <v>25</v>
      </c>
      <c r="B5" s="130">
        <v>12350</v>
      </c>
      <c r="C5" s="130">
        <v>12077</v>
      </c>
      <c r="D5" s="130">
        <v>12076</v>
      </c>
      <c r="E5" s="146">
        <f>D5/C5*100</f>
        <v>99.99171979796307</v>
      </c>
      <c r="F5" s="146">
        <v>-4.47</v>
      </c>
    </row>
    <row r="6" spans="1:6" ht="24" customHeight="1">
      <c r="A6" s="100" t="s">
        <v>26</v>
      </c>
      <c r="B6" s="130">
        <v>84988</v>
      </c>
      <c r="C6" s="130">
        <v>110029</v>
      </c>
      <c r="D6" s="130">
        <v>110001</v>
      </c>
      <c r="E6" s="146">
        <f aca="true" t="shared" si="0" ref="E6:E17">D6/C6*100</f>
        <v>99.97455216352053</v>
      </c>
      <c r="F6" s="146">
        <v>68.47</v>
      </c>
    </row>
    <row r="7" spans="1:6" ht="24" customHeight="1">
      <c r="A7" s="100" t="s">
        <v>27</v>
      </c>
      <c r="B7" s="130">
        <v>62201</v>
      </c>
      <c r="C7" s="130">
        <v>142288</v>
      </c>
      <c r="D7" s="130">
        <v>141647</v>
      </c>
      <c r="E7" s="146">
        <f t="shared" si="0"/>
        <v>99.54950522883166</v>
      </c>
      <c r="F7" s="146">
        <v>71.32</v>
      </c>
    </row>
    <row r="8" spans="1:6" ht="24" customHeight="1">
      <c r="A8" s="197" t="s">
        <v>734</v>
      </c>
      <c r="B8" s="130">
        <v>761</v>
      </c>
      <c r="C8" s="130">
        <v>3702</v>
      </c>
      <c r="D8" s="130">
        <v>3699</v>
      </c>
      <c r="E8" s="146">
        <f t="shared" si="0"/>
        <v>99.91896272285251</v>
      </c>
      <c r="F8" s="146">
        <v>72.45</v>
      </c>
    </row>
    <row r="9" spans="1:6" ht="24" customHeight="1">
      <c r="A9" s="100" t="s">
        <v>28</v>
      </c>
      <c r="B9" s="130">
        <v>14074</v>
      </c>
      <c r="C9" s="130">
        <v>13025</v>
      </c>
      <c r="D9" s="130">
        <v>12715</v>
      </c>
      <c r="E9" s="146">
        <f t="shared" si="0"/>
        <v>97.61996161228407</v>
      </c>
      <c r="F9" s="146">
        <v>5.78</v>
      </c>
    </row>
    <row r="10" spans="1:6" ht="24" customHeight="1">
      <c r="A10" s="197" t="s">
        <v>735</v>
      </c>
      <c r="B10" s="130">
        <v>3292</v>
      </c>
      <c r="C10" s="130">
        <v>6724</v>
      </c>
      <c r="D10" s="130">
        <v>6680</v>
      </c>
      <c r="E10" s="146">
        <f t="shared" si="0"/>
        <v>99.3456276026175</v>
      </c>
      <c r="F10" s="146">
        <v>20.51</v>
      </c>
    </row>
    <row r="11" spans="1:6" ht="24" customHeight="1">
      <c r="A11" s="100" t="s">
        <v>29</v>
      </c>
      <c r="B11" s="130">
        <v>7978</v>
      </c>
      <c r="C11" s="130">
        <v>10511</v>
      </c>
      <c r="D11" s="130">
        <v>7837</v>
      </c>
      <c r="E11" s="146">
        <f t="shared" si="0"/>
        <v>74.55998477785177</v>
      </c>
      <c r="F11" s="146">
        <v>110.28</v>
      </c>
    </row>
    <row r="12" spans="1:6" ht="24" customHeight="1">
      <c r="A12" s="100" t="s">
        <v>30</v>
      </c>
      <c r="B12" s="130">
        <v>86142</v>
      </c>
      <c r="C12" s="130">
        <v>129453</v>
      </c>
      <c r="D12" s="130">
        <v>127987</v>
      </c>
      <c r="E12" s="146">
        <f t="shared" si="0"/>
        <v>98.86754266027053</v>
      </c>
      <c r="F12" s="146">
        <v>-35.51</v>
      </c>
    </row>
    <row r="13" spans="1:6" ht="24" customHeight="1">
      <c r="A13" s="100" t="s">
        <v>31</v>
      </c>
      <c r="B13" s="130">
        <v>2653</v>
      </c>
      <c r="C13" s="130">
        <v>4284</v>
      </c>
      <c r="D13" s="130">
        <v>3926</v>
      </c>
      <c r="E13" s="146">
        <f t="shared" si="0"/>
        <v>91.64332399626517</v>
      </c>
      <c r="F13" s="146">
        <v>38.05</v>
      </c>
    </row>
    <row r="14" spans="1:6" ht="24" customHeight="1">
      <c r="A14" s="100" t="s">
        <v>32</v>
      </c>
      <c r="B14" s="130"/>
      <c r="C14" s="130">
        <v>7</v>
      </c>
      <c r="D14" s="130"/>
      <c r="E14" s="146">
        <f t="shared" si="0"/>
        <v>0</v>
      </c>
      <c r="F14" s="146"/>
    </row>
    <row r="15" spans="1:6" ht="24" customHeight="1">
      <c r="A15" s="100" t="s">
        <v>33</v>
      </c>
      <c r="B15" s="130">
        <v>3897</v>
      </c>
      <c r="C15" s="130">
        <v>37982</v>
      </c>
      <c r="D15" s="130">
        <v>37982</v>
      </c>
      <c r="E15" s="146">
        <f t="shared" si="0"/>
        <v>100</v>
      </c>
      <c r="F15" s="146">
        <v>80.46</v>
      </c>
    </row>
    <row r="16" spans="1:6" ht="24" customHeight="1">
      <c r="A16" s="100" t="s">
        <v>34</v>
      </c>
      <c r="B16" s="130"/>
      <c r="C16" s="130">
        <v>5543</v>
      </c>
      <c r="D16" s="130">
        <v>5543</v>
      </c>
      <c r="E16" s="146">
        <f t="shared" si="0"/>
        <v>100</v>
      </c>
      <c r="F16" s="146">
        <v>1747.67</v>
      </c>
    </row>
    <row r="17" spans="1:6" ht="24" customHeight="1">
      <c r="A17" s="100" t="s">
        <v>35</v>
      </c>
      <c r="B17" s="130">
        <v>300</v>
      </c>
      <c r="C17" s="130">
        <v>296</v>
      </c>
      <c r="D17" s="130">
        <v>296</v>
      </c>
      <c r="E17" s="146">
        <f t="shared" si="0"/>
        <v>100</v>
      </c>
      <c r="F17" s="146">
        <v>2.78</v>
      </c>
    </row>
    <row r="18" spans="1:6" ht="24" customHeight="1">
      <c r="A18" s="197" t="s">
        <v>737</v>
      </c>
      <c r="B18" s="130">
        <v>1286</v>
      </c>
      <c r="C18" s="130">
        <v>1250</v>
      </c>
      <c r="D18" s="130">
        <v>1250</v>
      </c>
      <c r="E18" s="146">
        <f>D18/C18*100</f>
        <v>100</v>
      </c>
      <c r="F18" s="146">
        <v>-36.96</v>
      </c>
    </row>
    <row r="19" spans="1:6" ht="24" customHeight="1">
      <c r="A19" s="100" t="s">
        <v>37</v>
      </c>
      <c r="B19" s="130">
        <v>1295</v>
      </c>
      <c r="C19" s="130">
        <v>302</v>
      </c>
      <c r="D19" s="130">
        <v>302</v>
      </c>
      <c r="E19" s="146">
        <f>D19/C19*100</f>
        <v>100</v>
      </c>
      <c r="F19" s="146">
        <v>-77.99</v>
      </c>
    </row>
    <row r="20" spans="1:6" ht="24" customHeight="1">
      <c r="A20" s="100" t="s">
        <v>38</v>
      </c>
      <c r="B20" s="130">
        <v>257</v>
      </c>
      <c r="C20" s="130">
        <v>278</v>
      </c>
      <c r="D20" s="130">
        <v>278</v>
      </c>
      <c r="E20" s="146">
        <f>D20/C20*100</f>
        <v>100</v>
      </c>
      <c r="F20" s="146">
        <v>13.01</v>
      </c>
    </row>
    <row r="21" spans="1:6" ht="24" customHeight="1">
      <c r="A21" s="100" t="s">
        <v>736</v>
      </c>
      <c r="B21" s="130">
        <v>1300</v>
      </c>
      <c r="C21" s="130">
        <v>632</v>
      </c>
      <c r="D21" s="130">
        <v>632</v>
      </c>
      <c r="E21" s="146">
        <f>D21/C21*100</f>
        <v>100</v>
      </c>
      <c r="F21" s="146">
        <v>100</v>
      </c>
    </row>
    <row r="22" spans="1:6" ht="24" customHeight="1">
      <c r="A22" s="100" t="s">
        <v>39</v>
      </c>
      <c r="B22" s="130">
        <v>4000</v>
      </c>
      <c r="C22" s="130">
        <v>0</v>
      </c>
      <c r="D22" s="130"/>
      <c r="E22" s="146"/>
      <c r="F22" s="146"/>
    </row>
    <row r="23" spans="1:6" ht="24" customHeight="1">
      <c r="A23" s="100" t="s">
        <v>40</v>
      </c>
      <c r="B23" s="130">
        <v>31998</v>
      </c>
      <c r="C23" s="130">
        <v>10449</v>
      </c>
      <c r="D23" s="130">
        <v>10449</v>
      </c>
      <c r="E23" s="146">
        <f>D23/C23*100</f>
        <v>100</v>
      </c>
      <c r="F23" s="146">
        <v>0.01</v>
      </c>
    </row>
    <row r="24" spans="1:6" s="74" customFormat="1" ht="24" customHeight="1">
      <c r="A24" s="91" t="s">
        <v>41</v>
      </c>
      <c r="B24" s="131">
        <f>SUM(B4:B23)</f>
        <v>378261</v>
      </c>
      <c r="C24" s="131">
        <f>SUM(C4:C23)</f>
        <v>542161</v>
      </c>
      <c r="D24" s="131">
        <f>SUM(D4:D23)</f>
        <v>536283</v>
      </c>
      <c r="E24" s="147">
        <f>D24/C24*100</f>
        <v>98.91582020838828</v>
      </c>
      <c r="F24" s="147">
        <v>16.8</v>
      </c>
    </row>
    <row r="25" ht="33.75" customHeight="1">
      <c r="D25" s="132"/>
    </row>
    <row r="26" spans="4:6" ht="33.75" customHeight="1">
      <c r="D26" s="133"/>
      <c r="E26" s="133"/>
      <c r="F26" s="133"/>
    </row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/>
  <mergeCells count="2">
    <mergeCell ref="A1:F1"/>
    <mergeCell ref="E2:F2"/>
  </mergeCells>
  <printOptions horizontalCentered="1"/>
  <pageMargins left="0.75" right="0.75" top="0.79" bottom="0.59" header="0.94" footer="0.63"/>
  <pageSetup fitToHeight="0" fitToWidth="1"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B35"/>
  <sheetViews>
    <sheetView zoomScalePageLayoutView="0" workbookViewId="0" topLeftCell="A19">
      <selection activeCell="G31" sqref="G31"/>
    </sheetView>
  </sheetViews>
  <sheetFormatPr defaultColWidth="9.125" defaultRowHeight="14.25"/>
  <cols>
    <col min="1" max="1" width="48.375" style="0" customWidth="1"/>
    <col min="2" max="2" width="19.125" style="0" customWidth="1"/>
    <col min="3" max="247" width="9.125" style="0" customWidth="1"/>
  </cols>
  <sheetData>
    <row r="1" spans="1:2" ht="33.75" customHeight="1">
      <c r="A1" s="206" t="s">
        <v>1732</v>
      </c>
      <c r="B1" s="207"/>
    </row>
    <row r="2" spans="1:2" ht="16.5" customHeight="1">
      <c r="A2" s="237"/>
      <c r="B2" s="237"/>
    </row>
    <row r="3" spans="1:2" ht="16.5" customHeight="1">
      <c r="A3" s="238" t="s">
        <v>0</v>
      </c>
      <c r="B3" s="238"/>
    </row>
    <row r="4" spans="1:2" ht="24.75" customHeight="1">
      <c r="A4" s="12" t="s">
        <v>157</v>
      </c>
      <c r="B4" s="12" t="s">
        <v>4</v>
      </c>
    </row>
    <row r="5" spans="1:2" ht="24.75" customHeight="1">
      <c r="A5" s="13" t="s">
        <v>180</v>
      </c>
      <c r="B5" s="10"/>
    </row>
    <row r="6" spans="1:2" ht="24.75" customHeight="1">
      <c r="A6" s="14" t="s">
        <v>181</v>
      </c>
      <c r="B6" s="6"/>
    </row>
    <row r="7" spans="1:2" ht="24.75" customHeight="1">
      <c r="A7" s="15" t="s">
        <v>182</v>
      </c>
      <c r="B7" s="6"/>
    </row>
    <row r="8" spans="1:2" ht="24.75" customHeight="1">
      <c r="A8" s="15" t="s">
        <v>183</v>
      </c>
      <c r="B8" s="6"/>
    </row>
    <row r="9" spans="1:2" ht="24.75" customHeight="1">
      <c r="A9" s="15" t="s">
        <v>43</v>
      </c>
      <c r="B9" s="6"/>
    </row>
    <row r="10" spans="1:2" ht="24.75" customHeight="1">
      <c r="A10" s="16" t="s">
        <v>184</v>
      </c>
      <c r="B10" s="10"/>
    </row>
    <row r="11" spans="1:2" ht="24.75" customHeight="1">
      <c r="A11" s="17" t="s">
        <v>185</v>
      </c>
      <c r="B11" s="6"/>
    </row>
    <row r="12" spans="1:2" ht="24.75" customHeight="1">
      <c r="A12" s="15" t="s">
        <v>43</v>
      </c>
      <c r="B12" s="6"/>
    </row>
    <row r="13" spans="1:2" ht="24.75" customHeight="1">
      <c r="A13" s="13" t="s">
        <v>186</v>
      </c>
      <c r="B13" s="10"/>
    </row>
    <row r="14" spans="1:2" ht="24.75" customHeight="1">
      <c r="A14" s="15" t="s">
        <v>187</v>
      </c>
      <c r="B14" s="6"/>
    </row>
    <row r="15" spans="1:2" ht="24.75" customHeight="1">
      <c r="A15" s="15" t="s">
        <v>43</v>
      </c>
      <c r="B15" s="6"/>
    </row>
    <row r="16" spans="1:2" ht="24.75" customHeight="1">
      <c r="A16" s="13" t="s">
        <v>188</v>
      </c>
      <c r="B16" s="10"/>
    </row>
    <row r="17" spans="1:2" ht="24.75" customHeight="1">
      <c r="A17" s="15" t="s">
        <v>189</v>
      </c>
      <c r="B17" s="6"/>
    </row>
    <row r="18" spans="1:2" ht="24.75" customHeight="1">
      <c r="A18" s="15" t="s">
        <v>190</v>
      </c>
      <c r="B18" s="6"/>
    </row>
    <row r="19" spans="1:2" ht="24.75" customHeight="1">
      <c r="A19" s="15" t="s">
        <v>191</v>
      </c>
      <c r="B19" s="6"/>
    </row>
    <row r="20" spans="1:2" ht="24.75" customHeight="1">
      <c r="A20" s="15" t="s">
        <v>43</v>
      </c>
      <c r="B20" s="6"/>
    </row>
    <row r="21" spans="1:2" ht="24.75" customHeight="1">
      <c r="A21" s="13" t="s">
        <v>192</v>
      </c>
      <c r="B21" s="10"/>
    </row>
    <row r="22" spans="1:2" ht="24.75" customHeight="1">
      <c r="A22" s="15" t="s">
        <v>193</v>
      </c>
      <c r="B22" s="6"/>
    </row>
    <row r="23" spans="1:2" ht="24.75" customHeight="1">
      <c r="A23" s="17" t="s">
        <v>194</v>
      </c>
      <c r="B23" s="6"/>
    </row>
    <row r="24" spans="1:2" ht="24.75" customHeight="1">
      <c r="A24" s="15" t="s">
        <v>183</v>
      </c>
      <c r="B24" s="6"/>
    </row>
    <row r="25" spans="1:2" ht="24.75" customHeight="1">
      <c r="A25" s="15" t="s">
        <v>195</v>
      </c>
      <c r="B25" s="6"/>
    </row>
    <row r="26" spans="1:2" ht="24.75" customHeight="1">
      <c r="A26" s="15" t="s">
        <v>196</v>
      </c>
      <c r="B26" s="6"/>
    </row>
    <row r="27" spans="1:2" ht="24.75" customHeight="1">
      <c r="A27" s="15" t="s">
        <v>197</v>
      </c>
      <c r="B27" s="6"/>
    </row>
    <row r="28" spans="1:2" ht="24.75" customHeight="1">
      <c r="A28" s="17" t="s">
        <v>198</v>
      </c>
      <c r="B28" s="6"/>
    </row>
    <row r="29" spans="1:2" ht="24.75" customHeight="1">
      <c r="A29" s="15" t="s">
        <v>43</v>
      </c>
      <c r="B29" s="6"/>
    </row>
    <row r="30" spans="1:2" ht="24.75" customHeight="1">
      <c r="A30" s="13" t="s">
        <v>199</v>
      </c>
      <c r="B30" s="10"/>
    </row>
    <row r="31" spans="1:2" ht="24.75" customHeight="1">
      <c r="A31" s="15" t="s">
        <v>200</v>
      </c>
      <c r="B31" s="6"/>
    </row>
    <row r="32" spans="1:2" ht="24.75" customHeight="1">
      <c r="A32" s="15" t="s">
        <v>201</v>
      </c>
      <c r="B32" s="6"/>
    </row>
    <row r="33" spans="1:2" ht="24.75" customHeight="1">
      <c r="A33" s="15" t="s">
        <v>43</v>
      </c>
      <c r="B33" s="6"/>
    </row>
    <row r="34" spans="1:2" ht="24.75" customHeight="1">
      <c r="A34" s="18" t="s">
        <v>202</v>
      </c>
      <c r="B34" s="10"/>
    </row>
    <row r="35" spans="1:2" ht="24.75" customHeight="1">
      <c r="A35" s="239" t="s">
        <v>1733</v>
      </c>
      <c r="B35" s="240"/>
    </row>
  </sheetData>
  <sheetProtection/>
  <mergeCells count="4">
    <mergeCell ref="A1:B1"/>
    <mergeCell ref="A2:B2"/>
    <mergeCell ref="A3:B3"/>
    <mergeCell ref="A35:B35"/>
  </mergeCells>
  <printOptions horizontalCentered="1"/>
  <pageMargins left="0.5511811023622047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H6" sqref="H6"/>
    </sheetView>
  </sheetViews>
  <sheetFormatPr defaultColWidth="9.125" defaultRowHeight="14.25"/>
  <cols>
    <col min="1" max="1" width="36.125" style="0" bestFit="1" customWidth="1"/>
    <col min="2" max="2" width="8.125" style="0" bestFit="1" customWidth="1"/>
    <col min="3" max="3" width="36.125" style="0" bestFit="1" customWidth="1"/>
    <col min="4" max="4" width="8.125" style="0" bestFit="1" customWidth="1"/>
    <col min="5" max="246" width="9.125" style="0" customWidth="1"/>
  </cols>
  <sheetData>
    <row r="1" spans="1:4" ht="33.75" customHeight="1">
      <c r="A1" s="206" t="s">
        <v>1735</v>
      </c>
      <c r="B1" s="207"/>
      <c r="C1" s="207"/>
      <c r="D1" s="207"/>
    </row>
    <row r="2" spans="1:4" ht="16.5" customHeight="1">
      <c r="A2" s="237"/>
      <c r="B2" s="237"/>
      <c r="C2" s="237"/>
      <c r="D2" s="237"/>
    </row>
    <row r="3" spans="1:4" ht="22.5" customHeight="1">
      <c r="A3" s="238" t="s">
        <v>0</v>
      </c>
      <c r="B3" s="238"/>
      <c r="C3" s="238"/>
      <c r="D3" s="238"/>
    </row>
    <row r="4" spans="1:4" ht="24.75" customHeight="1">
      <c r="A4" s="3" t="s">
        <v>157</v>
      </c>
      <c r="B4" s="3" t="s">
        <v>4</v>
      </c>
      <c r="C4" s="3" t="s">
        <v>157</v>
      </c>
      <c r="D4" s="3" t="s">
        <v>4</v>
      </c>
    </row>
    <row r="5" spans="1:4" ht="24.75" customHeight="1">
      <c r="A5" s="5" t="s">
        <v>163</v>
      </c>
      <c r="B5" s="6"/>
      <c r="C5" s="5" t="s">
        <v>180</v>
      </c>
      <c r="D5" s="6"/>
    </row>
    <row r="6" spans="1:4" ht="24.75" customHeight="1">
      <c r="A6" s="5" t="s">
        <v>203</v>
      </c>
      <c r="B6" s="6"/>
      <c r="C6" s="5" t="s">
        <v>204</v>
      </c>
      <c r="D6" s="6"/>
    </row>
    <row r="7" spans="1:4" ht="24.75" customHeight="1">
      <c r="A7" s="5" t="s">
        <v>169</v>
      </c>
      <c r="B7" s="6"/>
      <c r="C7" s="5" t="s">
        <v>184</v>
      </c>
      <c r="D7" s="6"/>
    </row>
    <row r="8" spans="1:4" ht="24.75" customHeight="1">
      <c r="A8" s="5" t="s">
        <v>171</v>
      </c>
      <c r="B8" s="6"/>
      <c r="C8" s="5" t="s">
        <v>186</v>
      </c>
      <c r="D8" s="6"/>
    </row>
    <row r="9" spans="1:4" ht="24.75" customHeight="1">
      <c r="A9" s="5" t="s">
        <v>205</v>
      </c>
      <c r="B9" s="6"/>
      <c r="C9" s="5" t="s">
        <v>206</v>
      </c>
      <c r="D9" s="6"/>
    </row>
    <row r="10" spans="1:4" ht="24.75" customHeight="1">
      <c r="A10" s="5" t="s">
        <v>173</v>
      </c>
      <c r="B10" s="6"/>
      <c r="C10" s="5" t="s">
        <v>188</v>
      </c>
      <c r="D10" s="6"/>
    </row>
    <row r="11" spans="1:4" ht="24.75" customHeight="1">
      <c r="A11" s="5" t="s">
        <v>175</v>
      </c>
      <c r="B11" s="6"/>
      <c r="C11" s="5" t="s">
        <v>192</v>
      </c>
      <c r="D11" s="6"/>
    </row>
    <row r="12" spans="1:4" ht="24.75" customHeight="1">
      <c r="A12" s="5" t="s">
        <v>177</v>
      </c>
      <c r="B12" s="6"/>
      <c r="C12" s="5" t="s">
        <v>199</v>
      </c>
      <c r="D12" s="6"/>
    </row>
    <row r="13" spans="1:4" ht="24.75" customHeight="1">
      <c r="A13" s="7"/>
      <c r="B13" s="8"/>
      <c r="C13" s="9"/>
      <c r="D13" s="8"/>
    </row>
    <row r="14" spans="1:4" ht="24.75" customHeight="1">
      <c r="A14" s="3" t="s">
        <v>179</v>
      </c>
      <c r="B14" s="10"/>
      <c r="C14" s="3" t="s">
        <v>202</v>
      </c>
      <c r="D14" s="10"/>
    </row>
    <row r="15" spans="1:4" ht="24.75" customHeight="1">
      <c r="A15" s="7" t="s">
        <v>81</v>
      </c>
      <c r="B15" s="6"/>
      <c r="C15" s="11"/>
      <c r="D15" s="11"/>
    </row>
    <row r="16" spans="1:4" ht="24.75" customHeight="1">
      <c r="A16" s="7"/>
      <c r="B16" s="8"/>
      <c r="C16" s="9"/>
      <c r="D16" s="8"/>
    </row>
    <row r="17" spans="1:4" ht="24.75" customHeight="1">
      <c r="A17" s="3" t="s">
        <v>207</v>
      </c>
      <c r="B17" s="10"/>
      <c r="C17" s="3" t="s">
        <v>208</v>
      </c>
      <c r="D17" s="10"/>
    </row>
    <row r="18" spans="1:4" ht="24.75" customHeight="1">
      <c r="A18" s="7"/>
      <c r="B18" s="8"/>
      <c r="C18" s="7" t="s">
        <v>82</v>
      </c>
      <c r="D18" s="6"/>
    </row>
    <row r="19" spans="1:4" ht="24.75" customHeight="1">
      <c r="A19" s="239" t="s">
        <v>1734</v>
      </c>
      <c r="B19" s="240"/>
      <c r="C19" s="240"/>
      <c r="D19" s="240"/>
    </row>
  </sheetData>
  <sheetProtection/>
  <mergeCells count="4">
    <mergeCell ref="A1:D1"/>
    <mergeCell ref="A2:D2"/>
    <mergeCell ref="A3:D3"/>
    <mergeCell ref="A19:D19"/>
  </mergeCells>
  <printOptions horizontalCentered="1"/>
  <pageMargins left="0.7480314960629921" right="0.35433070866141736" top="0.5905511811023623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B1376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9.125" defaultRowHeight="14.25"/>
  <cols>
    <col min="1" max="1" width="50.625" style="69" customWidth="1"/>
    <col min="2" max="2" width="17.375" style="69" customWidth="1"/>
    <col min="3" max="16384" width="9.125" style="69" customWidth="1"/>
  </cols>
  <sheetData>
    <row r="1" spans="1:2" ht="45" customHeight="1">
      <c r="A1" s="206" t="s">
        <v>1621</v>
      </c>
      <c r="B1" s="207"/>
    </row>
    <row r="2" spans="1:2" ht="16.5" customHeight="1">
      <c r="A2" s="208" t="s">
        <v>0</v>
      </c>
      <c r="B2" s="208"/>
    </row>
    <row r="3" spans="1:2" ht="19.5" customHeight="1">
      <c r="A3" s="148" t="s">
        <v>1</v>
      </c>
      <c r="B3" s="148" t="s">
        <v>4</v>
      </c>
    </row>
    <row r="4" spans="1:2" ht="19.5" customHeight="1">
      <c r="A4" s="158" t="s">
        <v>211</v>
      </c>
      <c r="B4" s="163">
        <f>SUM(B5+B17+B26+B37+B48+B59+B70+B82+B91+B104+B114+B123+B134+B148+B155+B163+B169+B176+B183+B190+B197+B203+B211+B217+B223+B229+B246)</f>
        <v>52983</v>
      </c>
    </row>
    <row r="5" spans="1:2" ht="19.5" customHeight="1">
      <c r="A5" s="158" t="s">
        <v>212</v>
      </c>
      <c r="B5" s="163">
        <f>SUM(B6:B16)</f>
        <v>122</v>
      </c>
    </row>
    <row r="6" spans="1:2" ht="19.5" customHeight="1">
      <c r="A6" s="158" t="s">
        <v>738</v>
      </c>
      <c r="B6" s="163">
        <v>0</v>
      </c>
    </row>
    <row r="7" spans="1:2" ht="19.5" customHeight="1">
      <c r="A7" s="158" t="s">
        <v>739</v>
      </c>
      <c r="B7" s="163">
        <v>122</v>
      </c>
    </row>
    <row r="8" spans="1:2" ht="19.5" customHeight="1">
      <c r="A8" s="158" t="s">
        <v>740</v>
      </c>
      <c r="B8" s="163">
        <v>0</v>
      </c>
    </row>
    <row r="9" spans="1:2" ht="19.5" customHeight="1">
      <c r="A9" s="158" t="s">
        <v>741</v>
      </c>
      <c r="B9" s="163">
        <v>0</v>
      </c>
    </row>
    <row r="10" spans="1:2" ht="19.5" customHeight="1">
      <c r="A10" s="158" t="s">
        <v>742</v>
      </c>
      <c r="B10" s="163">
        <v>0</v>
      </c>
    </row>
    <row r="11" spans="1:2" ht="19.5" customHeight="1">
      <c r="A11" s="158" t="s">
        <v>743</v>
      </c>
      <c r="B11" s="163">
        <v>0</v>
      </c>
    </row>
    <row r="12" spans="1:2" ht="19.5" customHeight="1">
      <c r="A12" s="158" t="s">
        <v>744</v>
      </c>
      <c r="B12" s="163">
        <v>0</v>
      </c>
    </row>
    <row r="13" spans="1:2" ht="19.5" customHeight="1">
      <c r="A13" s="158" t="s">
        <v>745</v>
      </c>
      <c r="B13" s="163">
        <v>0</v>
      </c>
    </row>
    <row r="14" spans="1:2" ht="19.5" customHeight="1">
      <c r="A14" s="158" t="s">
        <v>746</v>
      </c>
      <c r="B14" s="163">
        <v>0</v>
      </c>
    </row>
    <row r="15" spans="1:2" ht="19.5" customHeight="1">
      <c r="A15" s="158" t="s">
        <v>747</v>
      </c>
      <c r="B15" s="163">
        <v>0</v>
      </c>
    </row>
    <row r="16" spans="1:2" ht="19.5" customHeight="1">
      <c r="A16" s="158" t="s">
        <v>748</v>
      </c>
      <c r="B16" s="163">
        <v>0</v>
      </c>
    </row>
    <row r="17" spans="1:2" ht="19.5" customHeight="1">
      <c r="A17" s="158" t="s">
        <v>213</v>
      </c>
      <c r="B17" s="163">
        <f>SUM(B18:B25)</f>
        <v>0</v>
      </c>
    </row>
    <row r="18" spans="1:2" ht="19.5" customHeight="1">
      <c r="A18" s="158" t="s">
        <v>738</v>
      </c>
      <c r="B18" s="163">
        <v>0</v>
      </c>
    </row>
    <row r="19" spans="1:2" ht="19.5" customHeight="1">
      <c r="A19" s="158" t="s">
        <v>739</v>
      </c>
      <c r="B19" s="163">
        <v>0</v>
      </c>
    </row>
    <row r="20" spans="1:2" ht="19.5" customHeight="1">
      <c r="A20" s="158" t="s">
        <v>740</v>
      </c>
      <c r="B20" s="163">
        <v>0</v>
      </c>
    </row>
    <row r="21" spans="1:2" ht="19.5" customHeight="1">
      <c r="A21" s="158" t="s">
        <v>749</v>
      </c>
      <c r="B21" s="163">
        <v>0</v>
      </c>
    </row>
    <row r="22" spans="1:2" ht="19.5" customHeight="1">
      <c r="A22" s="158" t="s">
        <v>750</v>
      </c>
      <c r="B22" s="163">
        <v>0</v>
      </c>
    </row>
    <row r="23" spans="1:2" ht="19.5" customHeight="1">
      <c r="A23" s="158" t="s">
        <v>751</v>
      </c>
      <c r="B23" s="163">
        <v>0</v>
      </c>
    </row>
    <row r="24" spans="1:2" ht="19.5" customHeight="1">
      <c r="A24" s="158" t="s">
        <v>747</v>
      </c>
      <c r="B24" s="163">
        <v>0</v>
      </c>
    </row>
    <row r="25" spans="1:2" ht="19.5" customHeight="1">
      <c r="A25" s="158" t="s">
        <v>752</v>
      </c>
      <c r="B25" s="163">
        <v>0</v>
      </c>
    </row>
    <row r="26" spans="1:2" ht="19.5" customHeight="1">
      <c r="A26" s="158" t="s">
        <v>214</v>
      </c>
      <c r="B26" s="163">
        <f>SUM(B27:B36)</f>
        <v>24472</v>
      </c>
    </row>
    <row r="27" spans="1:2" ht="19.5" customHeight="1">
      <c r="A27" s="158" t="s">
        <v>738</v>
      </c>
      <c r="B27" s="163">
        <v>20573</v>
      </c>
    </row>
    <row r="28" spans="1:2" ht="19.5" customHeight="1">
      <c r="A28" s="158" t="s">
        <v>739</v>
      </c>
      <c r="B28" s="163">
        <v>3192</v>
      </c>
    </row>
    <row r="29" spans="1:2" ht="19.5" customHeight="1">
      <c r="A29" s="158" t="s">
        <v>740</v>
      </c>
      <c r="B29" s="163">
        <v>327</v>
      </c>
    </row>
    <row r="30" spans="1:2" ht="19.5" customHeight="1">
      <c r="A30" s="158" t="s">
        <v>753</v>
      </c>
      <c r="B30" s="163">
        <v>0</v>
      </c>
    </row>
    <row r="31" spans="1:2" ht="19.5" customHeight="1">
      <c r="A31" s="158" t="s">
        <v>754</v>
      </c>
      <c r="B31" s="163">
        <v>0</v>
      </c>
    </row>
    <row r="32" spans="1:2" ht="19.5" customHeight="1">
      <c r="A32" s="158" t="s">
        <v>755</v>
      </c>
      <c r="B32" s="163">
        <v>0</v>
      </c>
    </row>
    <row r="33" spans="1:2" ht="19.5" customHeight="1">
      <c r="A33" s="158" t="s">
        <v>756</v>
      </c>
      <c r="B33" s="163">
        <v>318</v>
      </c>
    </row>
    <row r="34" spans="1:2" ht="19.5" customHeight="1">
      <c r="A34" s="158" t="s">
        <v>757</v>
      </c>
      <c r="B34" s="163">
        <v>0</v>
      </c>
    </row>
    <row r="35" spans="1:2" ht="19.5" customHeight="1">
      <c r="A35" s="158" t="s">
        <v>747</v>
      </c>
      <c r="B35" s="163">
        <v>0</v>
      </c>
    </row>
    <row r="36" spans="1:2" ht="19.5" customHeight="1">
      <c r="A36" s="158" t="s">
        <v>758</v>
      </c>
      <c r="B36" s="163">
        <v>62</v>
      </c>
    </row>
    <row r="37" spans="1:2" ht="19.5" customHeight="1">
      <c r="A37" s="158" t="s">
        <v>215</v>
      </c>
      <c r="B37" s="163">
        <f>SUM(B38:B47)</f>
        <v>261</v>
      </c>
    </row>
    <row r="38" spans="1:2" ht="19.5" customHeight="1">
      <c r="A38" s="158" t="s">
        <v>738</v>
      </c>
      <c r="B38" s="163">
        <v>8</v>
      </c>
    </row>
    <row r="39" spans="1:2" ht="19.5" customHeight="1">
      <c r="A39" s="158" t="s">
        <v>739</v>
      </c>
      <c r="B39" s="163">
        <v>107</v>
      </c>
    </row>
    <row r="40" spans="1:2" ht="19.5" customHeight="1">
      <c r="A40" s="158" t="s">
        <v>740</v>
      </c>
      <c r="B40" s="163">
        <v>0</v>
      </c>
    </row>
    <row r="41" spans="1:2" ht="19.5" customHeight="1">
      <c r="A41" s="158" t="s">
        <v>759</v>
      </c>
      <c r="B41" s="163">
        <v>146</v>
      </c>
    </row>
    <row r="42" spans="1:2" ht="19.5" customHeight="1">
      <c r="A42" s="158" t="s">
        <v>760</v>
      </c>
      <c r="B42" s="163">
        <v>0</v>
      </c>
    </row>
    <row r="43" spans="1:2" ht="19.5" customHeight="1">
      <c r="A43" s="158" t="s">
        <v>761</v>
      </c>
      <c r="B43" s="163">
        <v>0</v>
      </c>
    </row>
    <row r="44" spans="1:2" ht="19.5" customHeight="1">
      <c r="A44" s="158" t="s">
        <v>762</v>
      </c>
      <c r="B44" s="163">
        <v>0</v>
      </c>
    </row>
    <row r="45" spans="1:2" ht="19.5" customHeight="1">
      <c r="A45" s="158" t="s">
        <v>763</v>
      </c>
      <c r="B45" s="163">
        <v>0</v>
      </c>
    </row>
    <row r="46" spans="1:2" ht="19.5" customHeight="1">
      <c r="A46" s="158" t="s">
        <v>747</v>
      </c>
      <c r="B46" s="163">
        <v>0</v>
      </c>
    </row>
    <row r="47" spans="1:2" ht="19.5" customHeight="1">
      <c r="A47" s="158" t="s">
        <v>764</v>
      </c>
      <c r="B47" s="163">
        <v>0</v>
      </c>
    </row>
    <row r="48" spans="1:2" ht="19.5" customHeight="1">
      <c r="A48" s="158" t="s">
        <v>216</v>
      </c>
      <c r="B48" s="163">
        <f>SUM(B49:B58)</f>
        <v>589</v>
      </c>
    </row>
    <row r="49" spans="1:2" ht="19.5" customHeight="1">
      <c r="A49" s="158" t="s">
        <v>738</v>
      </c>
      <c r="B49" s="163">
        <v>0</v>
      </c>
    </row>
    <row r="50" spans="1:2" ht="19.5" customHeight="1">
      <c r="A50" s="158" t="s">
        <v>739</v>
      </c>
      <c r="B50" s="163">
        <v>0</v>
      </c>
    </row>
    <row r="51" spans="1:2" ht="19.5" customHeight="1">
      <c r="A51" s="158" t="s">
        <v>740</v>
      </c>
      <c r="B51" s="163">
        <v>0</v>
      </c>
    </row>
    <row r="52" spans="1:2" ht="19.5" customHeight="1">
      <c r="A52" s="158" t="s">
        <v>765</v>
      </c>
      <c r="B52" s="163">
        <v>0</v>
      </c>
    </row>
    <row r="53" spans="1:2" ht="19.5" customHeight="1">
      <c r="A53" s="158" t="s">
        <v>766</v>
      </c>
      <c r="B53" s="163">
        <v>537</v>
      </c>
    </row>
    <row r="54" spans="1:2" ht="19.5" customHeight="1">
      <c r="A54" s="158" t="s">
        <v>767</v>
      </c>
      <c r="B54" s="163">
        <v>0</v>
      </c>
    </row>
    <row r="55" spans="1:2" ht="19.5" customHeight="1">
      <c r="A55" s="158" t="s">
        <v>768</v>
      </c>
      <c r="B55" s="163">
        <v>0</v>
      </c>
    </row>
    <row r="56" spans="1:2" ht="19.5" customHeight="1">
      <c r="A56" s="158" t="s">
        <v>769</v>
      </c>
      <c r="B56" s="163">
        <v>0</v>
      </c>
    </row>
    <row r="57" spans="1:2" ht="19.5" customHeight="1">
      <c r="A57" s="158" t="s">
        <v>747</v>
      </c>
      <c r="B57" s="163">
        <v>0</v>
      </c>
    </row>
    <row r="58" spans="1:2" ht="19.5" customHeight="1">
      <c r="A58" s="158" t="s">
        <v>770</v>
      </c>
      <c r="B58" s="163">
        <v>52</v>
      </c>
    </row>
    <row r="59" spans="1:2" ht="19.5" customHeight="1">
      <c r="A59" s="158" t="s">
        <v>217</v>
      </c>
      <c r="B59" s="163">
        <f>SUM(B60:B69)</f>
        <v>2798</v>
      </c>
    </row>
    <row r="60" spans="1:2" ht="19.5" customHeight="1">
      <c r="A60" s="158" t="s">
        <v>738</v>
      </c>
      <c r="B60" s="163">
        <v>1614</v>
      </c>
    </row>
    <row r="61" spans="1:2" ht="19.5" customHeight="1">
      <c r="A61" s="158" t="s">
        <v>739</v>
      </c>
      <c r="B61" s="163">
        <v>591</v>
      </c>
    </row>
    <row r="62" spans="1:2" ht="19.5" customHeight="1">
      <c r="A62" s="158" t="s">
        <v>740</v>
      </c>
      <c r="B62" s="163">
        <v>0</v>
      </c>
    </row>
    <row r="63" spans="1:2" ht="19.5" customHeight="1">
      <c r="A63" s="158" t="s">
        <v>771</v>
      </c>
      <c r="B63" s="163">
        <v>0</v>
      </c>
    </row>
    <row r="64" spans="1:2" ht="19.5" customHeight="1">
      <c r="A64" s="158" t="s">
        <v>772</v>
      </c>
      <c r="B64" s="163">
        <v>0</v>
      </c>
    </row>
    <row r="65" spans="1:2" ht="19.5" customHeight="1">
      <c r="A65" s="158" t="s">
        <v>773</v>
      </c>
      <c r="B65" s="163">
        <v>0</v>
      </c>
    </row>
    <row r="66" spans="1:2" ht="19.5" customHeight="1">
      <c r="A66" s="158" t="s">
        <v>774</v>
      </c>
      <c r="B66" s="163">
        <v>62</v>
      </c>
    </row>
    <row r="67" spans="1:2" ht="19.5" customHeight="1">
      <c r="A67" s="158" t="s">
        <v>775</v>
      </c>
      <c r="B67" s="163">
        <v>531</v>
      </c>
    </row>
    <row r="68" spans="1:2" ht="19.5" customHeight="1">
      <c r="A68" s="158" t="s">
        <v>747</v>
      </c>
      <c r="B68" s="163">
        <v>0</v>
      </c>
    </row>
    <row r="69" spans="1:2" ht="19.5" customHeight="1">
      <c r="A69" s="158" t="s">
        <v>776</v>
      </c>
      <c r="B69" s="163">
        <v>0</v>
      </c>
    </row>
    <row r="70" spans="1:2" ht="19.5" customHeight="1">
      <c r="A70" s="158" t="s">
        <v>218</v>
      </c>
      <c r="B70" s="163">
        <f>SUM(B71:B81)</f>
        <v>0</v>
      </c>
    </row>
    <row r="71" spans="1:2" ht="19.5" customHeight="1">
      <c r="A71" s="158" t="s">
        <v>738</v>
      </c>
      <c r="B71" s="163">
        <v>0</v>
      </c>
    </row>
    <row r="72" spans="1:2" ht="19.5" customHeight="1">
      <c r="A72" s="158" t="s">
        <v>739</v>
      </c>
      <c r="B72" s="163">
        <v>0</v>
      </c>
    </row>
    <row r="73" spans="1:2" ht="19.5" customHeight="1">
      <c r="A73" s="158" t="s">
        <v>740</v>
      </c>
      <c r="B73" s="163">
        <v>0</v>
      </c>
    </row>
    <row r="74" spans="1:2" ht="19.5" customHeight="1">
      <c r="A74" s="158" t="s">
        <v>777</v>
      </c>
      <c r="B74" s="163">
        <v>0</v>
      </c>
    </row>
    <row r="75" spans="1:2" ht="19.5" customHeight="1">
      <c r="A75" s="158" t="s">
        <v>778</v>
      </c>
      <c r="B75" s="163">
        <v>0</v>
      </c>
    </row>
    <row r="76" spans="1:2" ht="19.5" customHeight="1">
      <c r="A76" s="158" t="s">
        <v>779</v>
      </c>
      <c r="B76" s="163">
        <v>0</v>
      </c>
    </row>
    <row r="77" spans="1:2" ht="19.5" customHeight="1">
      <c r="A77" s="158" t="s">
        <v>780</v>
      </c>
      <c r="B77" s="163">
        <v>0</v>
      </c>
    </row>
    <row r="78" spans="1:2" ht="19.5" customHeight="1">
      <c r="A78" s="158" t="s">
        <v>781</v>
      </c>
      <c r="B78" s="163">
        <v>0</v>
      </c>
    </row>
    <row r="79" spans="1:2" ht="19.5" customHeight="1">
      <c r="A79" s="158" t="s">
        <v>774</v>
      </c>
      <c r="B79" s="163">
        <v>0</v>
      </c>
    </row>
    <row r="80" spans="1:2" ht="19.5" customHeight="1">
      <c r="A80" s="158" t="s">
        <v>747</v>
      </c>
      <c r="B80" s="163">
        <v>0</v>
      </c>
    </row>
    <row r="81" spans="1:2" ht="19.5" customHeight="1">
      <c r="A81" s="158" t="s">
        <v>782</v>
      </c>
      <c r="B81" s="163">
        <v>0</v>
      </c>
    </row>
    <row r="82" spans="1:2" ht="19.5" customHeight="1">
      <c r="A82" s="158" t="s">
        <v>219</v>
      </c>
      <c r="B82" s="163">
        <f>SUM(B83:B90)</f>
        <v>528</v>
      </c>
    </row>
    <row r="83" spans="1:2" ht="19.5" customHeight="1">
      <c r="A83" s="158" t="s">
        <v>738</v>
      </c>
      <c r="B83" s="163">
        <v>0</v>
      </c>
    </row>
    <row r="84" spans="1:2" ht="19.5" customHeight="1">
      <c r="A84" s="158" t="s">
        <v>739</v>
      </c>
      <c r="B84" s="163">
        <v>0</v>
      </c>
    </row>
    <row r="85" spans="1:2" ht="19.5" customHeight="1">
      <c r="A85" s="158" t="s">
        <v>740</v>
      </c>
      <c r="B85" s="163">
        <v>0</v>
      </c>
    </row>
    <row r="86" spans="1:2" ht="19.5" customHeight="1">
      <c r="A86" s="158" t="s">
        <v>783</v>
      </c>
      <c r="B86" s="163">
        <v>528</v>
      </c>
    </row>
    <row r="87" spans="1:2" ht="19.5" customHeight="1">
      <c r="A87" s="158" t="s">
        <v>784</v>
      </c>
      <c r="B87" s="163">
        <v>0</v>
      </c>
    </row>
    <row r="88" spans="1:2" ht="19.5" customHeight="1">
      <c r="A88" s="158" t="s">
        <v>774</v>
      </c>
      <c r="B88" s="163">
        <v>0</v>
      </c>
    </row>
    <row r="89" spans="1:2" ht="19.5" customHeight="1">
      <c r="A89" s="158" t="s">
        <v>747</v>
      </c>
      <c r="B89" s="163">
        <v>0</v>
      </c>
    </row>
    <row r="90" spans="1:2" ht="19.5" customHeight="1">
      <c r="A90" s="158" t="s">
        <v>785</v>
      </c>
      <c r="B90" s="163">
        <v>0</v>
      </c>
    </row>
    <row r="91" spans="1:2" ht="19.5" customHeight="1">
      <c r="A91" s="158" t="s">
        <v>220</v>
      </c>
      <c r="B91" s="163">
        <f>SUM(B92:B103)</f>
        <v>0</v>
      </c>
    </row>
    <row r="92" spans="1:2" ht="19.5" customHeight="1">
      <c r="A92" s="158" t="s">
        <v>738</v>
      </c>
      <c r="B92" s="163">
        <v>0</v>
      </c>
    </row>
    <row r="93" spans="1:2" ht="19.5" customHeight="1">
      <c r="A93" s="158" t="s">
        <v>739</v>
      </c>
      <c r="B93" s="163">
        <v>0</v>
      </c>
    </row>
    <row r="94" spans="1:2" ht="19.5" customHeight="1">
      <c r="A94" s="158" t="s">
        <v>740</v>
      </c>
      <c r="B94" s="163">
        <v>0</v>
      </c>
    </row>
    <row r="95" spans="1:2" ht="19.5" customHeight="1">
      <c r="A95" s="158" t="s">
        <v>786</v>
      </c>
      <c r="B95" s="163">
        <v>0</v>
      </c>
    </row>
    <row r="96" spans="1:2" ht="19.5" customHeight="1">
      <c r="A96" s="158" t="s">
        <v>787</v>
      </c>
      <c r="B96" s="163">
        <v>0</v>
      </c>
    </row>
    <row r="97" spans="1:2" ht="19.5" customHeight="1">
      <c r="A97" s="158" t="s">
        <v>774</v>
      </c>
      <c r="B97" s="163">
        <v>0</v>
      </c>
    </row>
    <row r="98" spans="1:2" ht="19.5" customHeight="1">
      <c r="A98" s="158" t="s">
        <v>788</v>
      </c>
      <c r="B98" s="163">
        <v>0</v>
      </c>
    </row>
    <row r="99" spans="1:2" ht="19.5" customHeight="1">
      <c r="A99" s="158" t="s">
        <v>789</v>
      </c>
      <c r="B99" s="163">
        <v>0</v>
      </c>
    </row>
    <row r="100" spans="1:2" ht="19.5" customHeight="1">
      <c r="A100" s="158" t="s">
        <v>790</v>
      </c>
      <c r="B100" s="163">
        <v>0</v>
      </c>
    </row>
    <row r="101" spans="1:2" ht="19.5" customHeight="1">
      <c r="A101" s="158" t="s">
        <v>791</v>
      </c>
      <c r="B101" s="163">
        <v>0</v>
      </c>
    </row>
    <row r="102" spans="1:2" ht="19.5" customHeight="1">
      <c r="A102" s="158" t="s">
        <v>747</v>
      </c>
      <c r="B102" s="163">
        <v>0</v>
      </c>
    </row>
    <row r="103" spans="1:2" ht="19.5" customHeight="1">
      <c r="A103" s="158" t="s">
        <v>792</v>
      </c>
      <c r="B103" s="163">
        <v>0</v>
      </c>
    </row>
    <row r="104" spans="1:2" ht="19.5" customHeight="1">
      <c r="A104" s="158" t="s">
        <v>221</v>
      </c>
      <c r="B104" s="163">
        <f>SUM(B105:B113)</f>
        <v>1283</v>
      </c>
    </row>
    <row r="105" spans="1:2" ht="19.5" customHeight="1">
      <c r="A105" s="158" t="s">
        <v>738</v>
      </c>
      <c r="B105" s="163">
        <v>0</v>
      </c>
    </row>
    <row r="106" spans="1:2" ht="19.5" customHeight="1">
      <c r="A106" s="158" t="s">
        <v>739</v>
      </c>
      <c r="B106" s="163">
        <v>265</v>
      </c>
    </row>
    <row r="107" spans="1:2" ht="19.5" customHeight="1">
      <c r="A107" s="158" t="s">
        <v>740</v>
      </c>
      <c r="B107" s="163">
        <v>0</v>
      </c>
    </row>
    <row r="108" spans="1:2" ht="19.5" customHeight="1">
      <c r="A108" s="158" t="s">
        <v>793</v>
      </c>
      <c r="B108" s="163">
        <v>0</v>
      </c>
    </row>
    <row r="109" spans="1:2" ht="19.5" customHeight="1">
      <c r="A109" s="158" t="s">
        <v>794</v>
      </c>
      <c r="B109" s="163">
        <v>0</v>
      </c>
    </row>
    <row r="110" spans="1:2" ht="19.5" customHeight="1">
      <c r="A110" s="158" t="s">
        <v>795</v>
      </c>
      <c r="B110" s="163">
        <v>0</v>
      </c>
    </row>
    <row r="111" spans="1:2" ht="19.5" customHeight="1">
      <c r="A111" s="158" t="s">
        <v>796</v>
      </c>
      <c r="B111" s="163">
        <v>0</v>
      </c>
    </row>
    <row r="112" spans="1:2" ht="19.5" customHeight="1">
      <c r="A112" s="158" t="s">
        <v>747</v>
      </c>
      <c r="B112" s="163">
        <v>0</v>
      </c>
    </row>
    <row r="113" spans="1:2" ht="19.5" customHeight="1">
      <c r="A113" s="158" t="s">
        <v>797</v>
      </c>
      <c r="B113" s="163">
        <v>1018</v>
      </c>
    </row>
    <row r="114" spans="1:2" ht="19.5" customHeight="1">
      <c r="A114" s="158" t="s">
        <v>222</v>
      </c>
      <c r="B114" s="163">
        <f>SUM(B115:B122)</f>
        <v>3319</v>
      </c>
    </row>
    <row r="115" spans="1:2" ht="19.5" customHeight="1">
      <c r="A115" s="158" t="s">
        <v>738</v>
      </c>
      <c r="B115" s="163">
        <v>3066</v>
      </c>
    </row>
    <row r="116" spans="1:2" ht="19.5" customHeight="1">
      <c r="A116" s="158" t="s">
        <v>739</v>
      </c>
      <c r="B116" s="163">
        <v>244</v>
      </c>
    </row>
    <row r="117" spans="1:2" ht="19.5" customHeight="1">
      <c r="A117" s="158" t="s">
        <v>740</v>
      </c>
      <c r="B117" s="163">
        <v>0</v>
      </c>
    </row>
    <row r="118" spans="1:2" ht="19.5" customHeight="1">
      <c r="A118" s="158" t="s">
        <v>798</v>
      </c>
      <c r="B118" s="163">
        <v>0</v>
      </c>
    </row>
    <row r="119" spans="1:2" ht="19.5" customHeight="1">
      <c r="A119" s="158" t="s">
        <v>799</v>
      </c>
      <c r="B119" s="163">
        <v>0</v>
      </c>
    </row>
    <row r="120" spans="1:2" ht="19.5" customHeight="1">
      <c r="A120" s="158" t="s">
        <v>800</v>
      </c>
      <c r="B120" s="163">
        <v>0</v>
      </c>
    </row>
    <row r="121" spans="1:2" ht="19.5" customHeight="1">
      <c r="A121" s="158" t="s">
        <v>747</v>
      </c>
      <c r="B121" s="163">
        <v>0</v>
      </c>
    </row>
    <row r="122" spans="1:2" ht="19.5" customHeight="1">
      <c r="A122" s="158" t="s">
        <v>801</v>
      </c>
      <c r="B122" s="163">
        <v>9</v>
      </c>
    </row>
    <row r="123" spans="1:2" ht="19.5" customHeight="1">
      <c r="A123" s="158" t="s">
        <v>223</v>
      </c>
      <c r="B123" s="163">
        <f>SUM(B124:B133)</f>
        <v>1460</v>
      </c>
    </row>
    <row r="124" spans="1:2" ht="19.5" customHeight="1">
      <c r="A124" s="158" t="s">
        <v>738</v>
      </c>
      <c r="B124" s="163">
        <v>934</v>
      </c>
    </row>
    <row r="125" spans="1:2" ht="19.5" customHeight="1">
      <c r="A125" s="158" t="s">
        <v>739</v>
      </c>
      <c r="B125" s="163">
        <v>243</v>
      </c>
    </row>
    <row r="126" spans="1:2" ht="19.5" customHeight="1">
      <c r="A126" s="158" t="s">
        <v>740</v>
      </c>
      <c r="B126" s="163">
        <v>0</v>
      </c>
    </row>
    <row r="127" spans="1:2" ht="19.5" customHeight="1">
      <c r="A127" s="158" t="s">
        <v>802</v>
      </c>
      <c r="B127" s="163">
        <v>0</v>
      </c>
    </row>
    <row r="128" spans="1:2" ht="19.5" customHeight="1">
      <c r="A128" s="158" t="s">
        <v>803</v>
      </c>
      <c r="B128" s="163">
        <v>0</v>
      </c>
    </row>
    <row r="129" spans="1:2" ht="19.5" customHeight="1">
      <c r="A129" s="158" t="s">
        <v>804</v>
      </c>
      <c r="B129" s="163">
        <v>0</v>
      </c>
    </row>
    <row r="130" spans="1:2" ht="19.5" customHeight="1">
      <c r="A130" s="158" t="s">
        <v>805</v>
      </c>
      <c r="B130" s="163">
        <v>0</v>
      </c>
    </row>
    <row r="131" spans="1:2" ht="19.5" customHeight="1">
      <c r="A131" s="158" t="s">
        <v>806</v>
      </c>
      <c r="B131" s="163">
        <v>283</v>
      </c>
    </row>
    <row r="132" spans="1:2" ht="19.5" customHeight="1">
      <c r="A132" s="158" t="s">
        <v>747</v>
      </c>
      <c r="B132" s="163">
        <v>0</v>
      </c>
    </row>
    <row r="133" spans="1:2" ht="19.5" customHeight="1">
      <c r="A133" s="158" t="s">
        <v>807</v>
      </c>
      <c r="B133" s="163">
        <v>0</v>
      </c>
    </row>
    <row r="134" spans="1:2" ht="19.5" customHeight="1">
      <c r="A134" s="158" t="s">
        <v>224</v>
      </c>
      <c r="B134" s="163">
        <f>SUM(B135:B147)</f>
        <v>42</v>
      </c>
    </row>
    <row r="135" spans="1:2" ht="19.5" customHeight="1">
      <c r="A135" s="158" t="s">
        <v>738</v>
      </c>
      <c r="B135" s="163">
        <v>0</v>
      </c>
    </row>
    <row r="136" spans="1:2" ht="19.5" customHeight="1">
      <c r="A136" s="158" t="s">
        <v>739</v>
      </c>
      <c r="B136" s="163">
        <v>42</v>
      </c>
    </row>
    <row r="137" spans="1:2" ht="19.5" customHeight="1">
      <c r="A137" s="158" t="s">
        <v>740</v>
      </c>
      <c r="B137" s="163">
        <v>0</v>
      </c>
    </row>
    <row r="138" spans="1:2" ht="19.5" customHeight="1">
      <c r="A138" s="158" t="s">
        <v>808</v>
      </c>
      <c r="B138" s="163">
        <v>0</v>
      </c>
    </row>
    <row r="139" spans="1:2" ht="19.5" customHeight="1">
      <c r="A139" s="158" t="s">
        <v>809</v>
      </c>
      <c r="B139" s="163">
        <v>0</v>
      </c>
    </row>
    <row r="140" spans="1:2" ht="19.5" customHeight="1">
      <c r="A140" s="158" t="s">
        <v>810</v>
      </c>
      <c r="B140" s="163">
        <v>0</v>
      </c>
    </row>
    <row r="141" spans="1:2" ht="19.5" customHeight="1">
      <c r="A141" s="158" t="s">
        <v>811</v>
      </c>
      <c r="B141" s="163">
        <v>0</v>
      </c>
    </row>
    <row r="142" spans="1:2" ht="19.5" customHeight="1">
      <c r="A142" s="158" t="s">
        <v>812</v>
      </c>
      <c r="B142" s="163">
        <v>0</v>
      </c>
    </row>
    <row r="143" spans="1:2" ht="19.5" customHeight="1">
      <c r="A143" s="158" t="s">
        <v>813</v>
      </c>
      <c r="B143" s="163">
        <v>0</v>
      </c>
    </row>
    <row r="144" spans="1:2" ht="19.5" customHeight="1">
      <c r="A144" s="158" t="s">
        <v>814</v>
      </c>
      <c r="B144" s="163">
        <v>0</v>
      </c>
    </row>
    <row r="145" spans="1:2" ht="19.5" customHeight="1">
      <c r="A145" s="158" t="s">
        <v>815</v>
      </c>
      <c r="B145" s="163">
        <v>0</v>
      </c>
    </row>
    <row r="146" spans="1:2" ht="19.5" customHeight="1">
      <c r="A146" s="158" t="s">
        <v>747</v>
      </c>
      <c r="B146" s="163">
        <v>0</v>
      </c>
    </row>
    <row r="147" spans="1:2" ht="19.5" customHeight="1">
      <c r="A147" s="158" t="s">
        <v>816</v>
      </c>
      <c r="B147" s="163">
        <v>0</v>
      </c>
    </row>
    <row r="148" spans="1:2" ht="19.5" customHeight="1">
      <c r="A148" s="158" t="s">
        <v>225</v>
      </c>
      <c r="B148" s="163">
        <f>SUM(B149:B154)</f>
        <v>29</v>
      </c>
    </row>
    <row r="149" spans="1:2" ht="19.5" customHeight="1">
      <c r="A149" s="158" t="s">
        <v>738</v>
      </c>
      <c r="B149" s="163">
        <v>0</v>
      </c>
    </row>
    <row r="150" spans="1:2" ht="19.5" customHeight="1">
      <c r="A150" s="158" t="s">
        <v>739</v>
      </c>
      <c r="B150" s="163">
        <v>29</v>
      </c>
    </row>
    <row r="151" spans="1:2" ht="19.5" customHeight="1">
      <c r="A151" s="158" t="s">
        <v>740</v>
      </c>
      <c r="B151" s="163">
        <v>0</v>
      </c>
    </row>
    <row r="152" spans="1:2" ht="19.5" customHeight="1">
      <c r="A152" s="158" t="s">
        <v>817</v>
      </c>
      <c r="B152" s="163">
        <v>0</v>
      </c>
    </row>
    <row r="153" spans="1:2" ht="19.5" customHeight="1">
      <c r="A153" s="158" t="s">
        <v>747</v>
      </c>
      <c r="B153" s="163">
        <v>0</v>
      </c>
    </row>
    <row r="154" spans="1:2" ht="19.5" customHeight="1">
      <c r="A154" s="158" t="s">
        <v>818</v>
      </c>
      <c r="B154" s="163">
        <v>0</v>
      </c>
    </row>
    <row r="155" spans="1:2" ht="19.5" customHeight="1">
      <c r="A155" s="158" t="s">
        <v>819</v>
      </c>
      <c r="B155" s="163">
        <f>SUM(B156:B162)</f>
        <v>0</v>
      </c>
    </row>
    <row r="156" spans="1:2" ht="19.5" customHeight="1">
      <c r="A156" s="158" t="s">
        <v>738</v>
      </c>
      <c r="B156" s="163">
        <v>0</v>
      </c>
    </row>
    <row r="157" spans="1:2" ht="19.5" customHeight="1">
      <c r="A157" s="158" t="s">
        <v>739</v>
      </c>
      <c r="B157" s="163">
        <v>0</v>
      </c>
    </row>
    <row r="158" spans="1:2" ht="19.5" customHeight="1">
      <c r="A158" s="158" t="s">
        <v>740</v>
      </c>
      <c r="B158" s="163">
        <v>0</v>
      </c>
    </row>
    <row r="159" spans="1:2" ht="19.5" customHeight="1">
      <c r="A159" s="158" t="s">
        <v>820</v>
      </c>
      <c r="B159" s="163">
        <v>0</v>
      </c>
    </row>
    <row r="160" spans="1:2" ht="19.5" customHeight="1">
      <c r="A160" s="158" t="s">
        <v>821</v>
      </c>
      <c r="B160" s="163">
        <v>0</v>
      </c>
    </row>
    <row r="161" spans="1:2" ht="19.5" customHeight="1">
      <c r="A161" s="158" t="s">
        <v>747</v>
      </c>
      <c r="B161" s="163">
        <v>0</v>
      </c>
    </row>
    <row r="162" spans="1:2" ht="19.5" customHeight="1">
      <c r="A162" s="158" t="s">
        <v>822</v>
      </c>
      <c r="B162" s="163">
        <v>0</v>
      </c>
    </row>
    <row r="163" spans="1:2" ht="19.5" customHeight="1">
      <c r="A163" s="158" t="s">
        <v>226</v>
      </c>
      <c r="B163" s="163">
        <f>SUM(B164:B168)</f>
        <v>0</v>
      </c>
    </row>
    <row r="164" spans="1:2" ht="19.5" customHeight="1">
      <c r="A164" s="158" t="s">
        <v>738</v>
      </c>
      <c r="B164" s="163">
        <v>0</v>
      </c>
    </row>
    <row r="165" spans="1:2" ht="19.5" customHeight="1">
      <c r="A165" s="158" t="s">
        <v>739</v>
      </c>
      <c r="B165" s="163">
        <v>0</v>
      </c>
    </row>
    <row r="166" spans="1:2" ht="19.5" customHeight="1">
      <c r="A166" s="158" t="s">
        <v>740</v>
      </c>
      <c r="B166" s="163">
        <v>0</v>
      </c>
    </row>
    <row r="167" spans="1:2" ht="19.5" customHeight="1">
      <c r="A167" s="158" t="s">
        <v>823</v>
      </c>
      <c r="B167" s="163">
        <v>0</v>
      </c>
    </row>
    <row r="168" spans="1:2" ht="19.5" customHeight="1">
      <c r="A168" s="158" t="s">
        <v>824</v>
      </c>
      <c r="B168" s="163">
        <v>0</v>
      </c>
    </row>
    <row r="169" spans="1:2" ht="19.5" customHeight="1">
      <c r="A169" s="158" t="s">
        <v>227</v>
      </c>
      <c r="B169" s="163">
        <f>SUM(B170:B175)</f>
        <v>3</v>
      </c>
    </row>
    <row r="170" spans="1:2" ht="19.5" customHeight="1">
      <c r="A170" s="158" t="s">
        <v>738</v>
      </c>
      <c r="B170" s="163">
        <v>0</v>
      </c>
    </row>
    <row r="171" spans="1:2" ht="19.5" customHeight="1">
      <c r="A171" s="158" t="s">
        <v>739</v>
      </c>
      <c r="B171" s="163">
        <v>3</v>
      </c>
    </row>
    <row r="172" spans="1:2" ht="19.5" customHeight="1">
      <c r="A172" s="158" t="s">
        <v>740</v>
      </c>
      <c r="B172" s="163">
        <v>0</v>
      </c>
    </row>
    <row r="173" spans="1:2" ht="19.5" customHeight="1">
      <c r="A173" s="158" t="s">
        <v>751</v>
      </c>
      <c r="B173" s="163">
        <v>0</v>
      </c>
    </row>
    <row r="174" spans="1:2" ht="19.5" customHeight="1">
      <c r="A174" s="158" t="s">
        <v>747</v>
      </c>
      <c r="B174" s="163">
        <v>0</v>
      </c>
    </row>
    <row r="175" spans="1:2" ht="19.5" customHeight="1">
      <c r="A175" s="158" t="s">
        <v>825</v>
      </c>
      <c r="B175" s="163">
        <v>0</v>
      </c>
    </row>
    <row r="176" spans="1:2" ht="19.5" customHeight="1">
      <c r="A176" s="158" t="s">
        <v>228</v>
      </c>
      <c r="B176" s="163">
        <f>SUM(B177:B182)</f>
        <v>443</v>
      </c>
    </row>
    <row r="177" spans="1:2" ht="19.5" customHeight="1">
      <c r="A177" s="158" t="s">
        <v>738</v>
      </c>
      <c r="B177" s="163">
        <v>0</v>
      </c>
    </row>
    <row r="178" spans="1:2" ht="19.5" customHeight="1">
      <c r="A178" s="158" t="s">
        <v>739</v>
      </c>
      <c r="B178" s="163">
        <v>75</v>
      </c>
    </row>
    <row r="179" spans="1:2" ht="19.5" customHeight="1">
      <c r="A179" s="158" t="s">
        <v>740</v>
      </c>
      <c r="B179" s="163">
        <v>0</v>
      </c>
    </row>
    <row r="180" spans="1:2" ht="19.5" customHeight="1">
      <c r="A180" s="158" t="s">
        <v>826</v>
      </c>
      <c r="B180" s="163">
        <v>252</v>
      </c>
    </row>
    <row r="181" spans="1:2" ht="19.5" customHeight="1">
      <c r="A181" s="158" t="s">
        <v>747</v>
      </c>
      <c r="B181" s="163">
        <v>0</v>
      </c>
    </row>
    <row r="182" spans="1:2" ht="19.5" customHeight="1">
      <c r="A182" s="158" t="s">
        <v>827</v>
      </c>
      <c r="B182" s="163">
        <v>116</v>
      </c>
    </row>
    <row r="183" spans="1:2" ht="19.5" customHeight="1">
      <c r="A183" s="158" t="s">
        <v>229</v>
      </c>
      <c r="B183" s="163">
        <f>SUM(B184:B189)</f>
        <v>3535</v>
      </c>
    </row>
    <row r="184" spans="1:2" ht="19.5" customHeight="1">
      <c r="A184" s="158" t="s">
        <v>738</v>
      </c>
      <c r="B184" s="163">
        <v>2320</v>
      </c>
    </row>
    <row r="185" spans="1:2" ht="19.5" customHeight="1">
      <c r="A185" s="158" t="s">
        <v>739</v>
      </c>
      <c r="B185" s="163">
        <v>1215</v>
      </c>
    </row>
    <row r="186" spans="1:2" ht="19.5" customHeight="1">
      <c r="A186" s="158" t="s">
        <v>740</v>
      </c>
      <c r="B186" s="163">
        <v>0</v>
      </c>
    </row>
    <row r="187" spans="1:2" ht="19.5" customHeight="1">
      <c r="A187" s="158" t="s">
        <v>828</v>
      </c>
      <c r="B187" s="163">
        <v>0</v>
      </c>
    </row>
    <row r="188" spans="1:2" ht="19.5" customHeight="1">
      <c r="A188" s="158" t="s">
        <v>747</v>
      </c>
      <c r="B188" s="163">
        <v>0</v>
      </c>
    </row>
    <row r="189" spans="1:2" ht="19.5" customHeight="1">
      <c r="A189" s="158" t="s">
        <v>829</v>
      </c>
      <c r="B189" s="163">
        <v>0</v>
      </c>
    </row>
    <row r="190" spans="1:2" ht="19.5" customHeight="1">
      <c r="A190" s="158" t="s">
        <v>230</v>
      </c>
      <c r="B190" s="163">
        <f>SUM(B191:B196)</f>
        <v>0</v>
      </c>
    </row>
    <row r="191" spans="1:2" ht="19.5" customHeight="1">
      <c r="A191" s="158" t="s">
        <v>738</v>
      </c>
      <c r="B191" s="163">
        <v>0</v>
      </c>
    </row>
    <row r="192" spans="1:2" ht="19.5" customHeight="1">
      <c r="A192" s="158" t="s">
        <v>739</v>
      </c>
      <c r="B192" s="163">
        <v>0</v>
      </c>
    </row>
    <row r="193" spans="1:2" ht="19.5" customHeight="1">
      <c r="A193" s="158" t="s">
        <v>740</v>
      </c>
      <c r="B193" s="163">
        <v>0</v>
      </c>
    </row>
    <row r="194" spans="1:2" ht="19.5" customHeight="1">
      <c r="A194" s="158" t="s">
        <v>830</v>
      </c>
      <c r="B194" s="163">
        <v>0</v>
      </c>
    </row>
    <row r="195" spans="1:2" ht="19.5" customHeight="1">
      <c r="A195" s="158" t="s">
        <v>747</v>
      </c>
      <c r="B195" s="163">
        <v>0</v>
      </c>
    </row>
    <row r="196" spans="1:2" ht="19.5" customHeight="1">
      <c r="A196" s="158" t="s">
        <v>831</v>
      </c>
      <c r="B196" s="163">
        <v>0</v>
      </c>
    </row>
    <row r="197" spans="1:2" ht="19.5" customHeight="1">
      <c r="A197" s="158" t="s">
        <v>231</v>
      </c>
      <c r="B197" s="163">
        <f>SUM(B198:B202)</f>
        <v>126</v>
      </c>
    </row>
    <row r="198" spans="1:2" ht="19.5" customHeight="1">
      <c r="A198" s="158" t="s">
        <v>738</v>
      </c>
      <c r="B198" s="163">
        <v>0</v>
      </c>
    </row>
    <row r="199" spans="1:2" ht="19.5" customHeight="1">
      <c r="A199" s="158" t="s">
        <v>739</v>
      </c>
      <c r="B199" s="163">
        <v>22</v>
      </c>
    </row>
    <row r="200" spans="1:2" ht="19.5" customHeight="1">
      <c r="A200" s="158" t="s">
        <v>740</v>
      </c>
      <c r="B200" s="163">
        <v>0</v>
      </c>
    </row>
    <row r="201" spans="1:2" ht="19.5" customHeight="1">
      <c r="A201" s="158" t="s">
        <v>747</v>
      </c>
      <c r="B201" s="163">
        <v>0</v>
      </c>
    </row>
    <row r="202" spans="1:2" ht="19.5" customHeight="1">
      <c r="A202" s="158" t="s">
        <v>832</v>
      </c>
      <c r="B202" s="163">
        <v>104</v>
      </c>
    </row>
    <row r="203" spans="1:2" ht="19.5" customHeight="1">
      <c r="A203" s="158" t="s">
        <v>232</v>
      </c>
      <c r="B203" s="163">
        <f>SUM(B204:B210)</f>
        <v>30</v>
      </c>
    </row>
    <row r="204" spans="1:2" ht="19.5" customHeight="1">
      <c r="A204" s="158" t="s">
        <v>738</v>
      </c>
      <c r="B204" s="163">
        <v>0</v>
      </c>
    </row>
    <row r="205" spans="1:2" ht="19.5" customHeight="1">
      <c r="A205" s="158" t="s">
        <v>739</v>
      </c>
      <c r="B205" s="163">
        <v>0</v>
      </c>
    </row>
    <row r="206" spans="1:2" ht="19.5" customHeight="1">
      <c r="A206" s="158" t="s">
        <v>740</v>
      </c>
      <c r="B206" s="163">
        <v>0</v>
      </c>
    </row>
    <row r="207" spans="1:2" ht="19.5" customHeight="1">
      <c r="A207" s="158" t="s">
        <v>833</v>
      </c>
      <c r="B207" s="163">
        <v>30</v>
      </c>
    </row>
    <row r="208" spans="1:2" ht="19.5" customHeight="1">
      <c r="A208" s="158" t="s">
        <v>834</v>
      </c>
      <c r="B208" s="163">
        <v>0</v>
      </c>
    </row>
    <row r="209" spans="1:2" ht="19.5" customHeight="1">
      <c r="A209" s="158" t="s">
        <v>747</v>
      </c>
      <c r="B209" s="163">
        <v>0</v>
      </c>
    </row>
    <row r="210" spans="1:2" ht="19.5" customHeight="1">
      <c r="A210" s="158" t="s">
        <v>835</v>
      </c>
      <c r="B210" s="163">
        <v>0</v>
      </c>
    </row>
    <row r="211" spans="1:2" ht="19.5" customHeight="1">
      <c r="A211" s="158" t="s">
        <v>233</v>
      </c>
      <c r="B211" s="163">
        <f>SUM(B212:B216)</f>
        <v>0</v>
      </c>
    </row>
    <row r="212" spans="1:2" ht="19.5" customHeight="1">
      <c r="A212" s="158" t="s">
        <v>738</v>
      </c>
      <c r="B212" s="163">
        <v>0</v>
      </c>
    </row>
    <row r="213" spans="1:2" ht="19.5" customHeight="1">
      <c r="A213" s="158" t="s">
        <v>739</v>
      </c>
      <c r="B213" s="163">
        <v>0</v>
      </c>
    </row>
    <row r="214" spans="1:2" ht="19.5" customHeight="1">
      <c r="A214" s="158" t="s">
        <v>740</v>
      </c>
      <c r="B214" s="163">
        <v>0</v>
      </c>
    </row>
    <row r="215" spans="1:2" ht="19.5" customHeight="1">
      <c r="A215" s="158" t="s">
        <v>747</v>
      </c>
      <c r="B215" s="163">
        <v>0</v>
      </c>
    </row>
    <row r="216" spans="1:2" ht="19.5" customHeight="1">
      <c r="A216" s="158" t="s">
        <v>836</v>
      </c>
      <c r="B216" s="163">
        <v>0</v>
      </c>
    </row>
    <row r="217" spans="1:2" ht="19.5" customHeight="1">
      <c r="A217" s="158" t="s">
        <v>837</v>
      </c>
      <c r="B217" s="163">
        <f>SUM(B218:B222)</f>
        <v>0</v>
      </c>
    </row>
    <row r="218" spans="1:2" ht="19.5" customHeight="1">
      <c r="A218" s="158" t="s">
        <v>738</v>
      </c>
      <c r="B218" s="163">
        <v>0</v>
      </c>
    </row>
    <row r="219" spans="1:2" ht="19.5" customHeight="1">
      <c r="A219" s="158" t="s">
        <v>739</v>
      </c>
      <c r="B219" s="163">
        <v>0</v>
      </c>
    </row>
    <row r="220" spans="1:2" ht="19.5" customHeight="1">
      <c r="A220" s="158" t="s">
        <v>740</v>
      </c>
      <c r="B220" s="163">
        <v>0</v>
      </c>
    </row>
    <row r="221" spans="1:2" ht="19.5" customHeight="1">
      <c r="A221" s="158" t="s">
        <v>747</v>
      </c>
      <c r="B221" s="163">
        <v>0</v>
      </c>
    </row>
    <row r="222" spans="1:2" ht="19.5" customHeight="1">
      <c r="A222" s="158" t="s">
        <v>838</v>
      </c>
      <c r="B222" s="163">
        <v>0</v>
      </c>
    </row>
    <row r="223" spans="1:2" ht="19.5" customHeight="1">
      <c r="A223" s="158" t="s">
        <v>839</v>
      </c>
      <c r="B223" s="163">
        <f>SUM(B224:B228)</f>
        <v>0</v>
      </c>
    </row>
    <row r="224" spans="1:2" ht="19.5" customHeight="1">
      <c r="A224" s="158" t="s">
        <v>738</v>
      </c>
      <c r="B224" s="163">
        <v>0</v>
      </c>
    </row>
    <row r="225" spans="1:2" ht="19.5" customHeight="1">
      <c r="A225" s="158" t="s">
        <v>739</v>
      </c>
      <c r="B225" s="163">
        <v>0</v>
      </c>
    </row>
    <row r="226" spans="1:2" ht="19.5" customHeight="1">
      <c r="A226" s="158" t="s">
        <v>740</v>
      </c>
      <c r="B226" s="163">
        <v>0</v>
      </c>
    </row>
    <row r="227" spans="1:2" ht="19.5" customHeight="1">
      <c r="A227" s="158" t="s">
        <v>747</v>
      </c>
      <c r="B227" s="163">
        <v>0</v>
      </c>
    </row>
    <row r="228" spans="1:2" ht="19.5" customHeight="1">
      <c r="A228" s="158" t="s">
        <v>840</v>
      </c>
      <c r="B228" s="163">
        <v>0</v>
      </c>
    </row>
    <row r="229" spans="1:2" ht="19.5" customHeight="1">
      <c r="A229" s="158" t="s">
        <v>841</v>
      </c>
      <c r="B229" s="163">
        <f>SUM(B230:B245)</f>
        <v>397</v>
      </c>
    </row>
    <row r="230" spans="1:2" ht="19.5" customHeight="1">
      <c r="A230" s="158" t="s">
        <v>738</v>
      </c>
      <c r="B230" s="163">
        <v>0</v>
      </c>
    </row>
    <row r="231" spans="1:2" ht="19.5" customHeight="1">
      <c r="A231" s="158" t="s">
        <v>739</v>
      </c>
      <c r="B231" s="163">
        <v>30</v>
      </c>
    </row>
    <row r="232" spans="1:2" ht="19.5" customHeight="1">
      <c r="A232" s="158" t="s">
        <v>740</v>
      </c>
      <c r="B232" s="163">
        <v>0</v>
      </c>
    </row>
    <row r="233" spans="1:2" ht="19.5" customHeight="1">
      <c r="A233" s="158" t="s">
        <v>842</v>
      </c>
      <c r="B233" s="163">
        <v>40</v>
      </c>
    </row>
    <row r="234" spans="1:2" ht="19.5" customHeight="1">
      <c r="A234" s="158" t="s">
        <v>843</v>
      </c>
      <c r="B234" s="163">
        <v>0</v>
      </c>
    </row>
    <row r="235" spans="1:2" ht="19.5" customHeight="1">
      <c r="A235" s="158" t="s">
        <v>844</v>
      </c>
      <c r="B235" s="163">
        <v>0</v>
      </c>
    </row>
    <row r="236" spans="1:2" ht="19.5" customHeight="1">
      <c r="A236" s="158" t="s">
        <v>845</v>
      </c>
      <c r="B236" s="163">
        <v>0</v>
      </c>
    </row>
    <row r="237" spans="1:2" ht="19.5" customHeight="1">
      <c r="A237" s="158" t="s">
        <v>774</v>
      </c>
      <c r="B237" s="163">
        <v>0</v>
      </c>
    </row>
    <row r="238" spans="1:2" ht="19.5" customHeight="1">
      <c r="A238" s="158" t="s">
        <v>846</v>
      </c>
      <c r="B238" s="163">
        <v>0</v>
      </c>
    </row>
    <row r="239" spans="1:2" ht="19.5" customHeight="1">
      <c r="A239" s="158" t="s">
        <v>847</v>
      </c>
      <c r="B239" s="163">
        <v>0</v>
      </c>
    </row>
    <row r="240" spans="1:2" ht="19.5" customHeight="1">
      <c r="A240" s="158" t="s">
        <v>848</v>
      </c>
      <c r="B240" s="163">
        <v>0</v>
      </c>
    </row>
    <row r="241" spans="1:2" ht="19.5" customHeight="1">
      <c r="A241" s="158" t="s">
        <v>849</v>
      </c>
      <c r="B241" s="163">
        <v>0</v>
      </c>
    </row>
    <row r="242" spans="1:2" ht="19.5" customHeight="1">
      <c r="A242" s="158" t="s">
        <v>850</v>
      </c>
      <c r="B242" s="163">
        <v>0</v>
      </c>
    </row>
    <row r="243" spans="1:2" ht="19.5" customHeight="1">
      <c r="A243" s="158" t="s">
        <v>851</v>
      </c>
      <c r="B243" s="163">
        <v>0</v>
      </c>
    </row>
    <row r="244" spans="1:2" ht="19.5" customHeight="1">
      <c r="A244" s="158" t="s">
        <v>747</v>
      </c>
      <c r="B244" s="163">
        <v>0</v>
      </c>
    </row>
    <row r="245" spans="1:2" ht="19.5" customHeight="1">
      <c r="A245" s="158" t="s">
        <v>852</v>
      </c>
      <c r="B245" s="163">
        <v>327</v>
      </c>
    </row>
    <row r="246" spans="1:2" ht="19.5" customHeight="1">
      <c r="A246" s="158" t="s">
        <v>853</v>
      </c>
      <c r="B246" s="163">
        <f>SUM(B247:B248)</f>
        <v>13546</v>
      </c>
    </row>
    <row r="247" spans="1:2" ht="19.5" customHeight="1">
      <c r="A247" s="158" t="s">
        <v>854</v>
      </c>
      <c r="B247" s="163">
        <v>71</v>
      </c>
    </row>
    <row r="248" spans="1:2" ht="19.5" customHeight="1">
      <c r="A248" s="158" t="s">
        <v>855</v>
      </c>
      <c r="B248" s="163">
        <v>13475</v>
      </c>
    </row>
    <row r="249" spans="1:2" ht="19.5" customHeight="1">
      <c r="A249" s="158" t="s">
        <v>236</v>
      </c>
      <c r="B249" s="163">
        <f>SUM(B250,B257,B260,B263,B269,B273,B275,B280,B286)</f>
        <v>0</v>
      </c>
    </row>
    <row r="250" spans="1:2" ht="19.5" customHeight="1">
      <c r="A250" s="158" t="s">
        <v>403</v>
      </c>
      <c r="B250" s="163">
        <f>SUM(B251:B256)</f>
        <v>0</v>
      </c>
    </row>
    <row r="251" spans="1:2" ht="19.5" customHeight="1">
      <c r="A251" s="158" t="s">
        <v>738</v>
      </c>
      <c r="B251" s="163">
        <v>0</v>
      </c>
    </row>
    <row r="252" spans="1:2" ht="19.5" customHeight="1">
      <c r="A252" s="158" t="s">
        <v>739</v>
      </c>
      <c r="B252" s="163">
        <v>0</v>
      </c>
    </row>
    <row r="253" spans="1:2" ht="19.5" customHeight="1">
      <c r="A253" s="158" t="s">
        <v>740</v>
      </c>
      <c r="B253" s="163">
        <v>0</v>
      </c>
    </row>
    <row r="254" spans="1:2" ht="19.5" customHeight="1">
      <c r="A254" s="158" t="s">
        <v>828</v>
      </c>
      <c r="B254" s="163">
        <v>0</v>
      </c>
    </row>
    <row r="255" spans="1:2" ht="19.5" customHeight="1">
      <c r="A255" s="158" t="s">
        <v>747</v>
      </c>
      <c r="B255" s="163">
        <v>0</v>
      </c>
    </row>
    <row r="256" spans="1:2" ht="19.5" customHeight="1">
      <c r="A256" s="158" t="s">
        <v>856</v>
      </c>
      <c r="B256" s="163">
        <v>0</v>
      </c>
    </row>
    <row r="257" spans="1:2" ht="19.5" customHeight="1">
      <c r="A257" s="158" t="s">
        <v>404</v>
      </c>
      <c r="B257" s="163">
        <f>SUM(B258:B259)</f>
        <v>0</v>
      </c>
    </row>
    <row r="258" spans="1:2" ht="19.5" customHeight="1">
      <c r="A258" s="158" t="s">
        <v>857</v>
      </c>
      <c r="B258" s="163">
        <v>0</v>
      </c>
    </row>
    <row r="259" spans="1:2" ht="19.5" customHeight="1">
      <c r="A259" s="158" t="s">
        <v>858</v>
      </c>
      <c r="B259" s="163">
        <v>0</v>
      </c>
    </row>
    <row r="260" spans="1:2" ht="19.5" customHeight="1">
      <c r="A260" s="158" t="s">
        <v>405</v>
      </c>
      <c r="B260" s="163">
        <f>SUM(B261:B262)</f>
        <v>0</v>
      </c>
    </row>
    <row r="261" spans="1:2" ht="19.5" customHeight="1">
      <c r="A261" s="158" t="s">
        <v>859</v>
      </c>
      <c r="B261" s="163">
        <v>0</v>
      </c>
    </row>
    <row r="262" spans="1:2" ht="19.5" customHeight="1">
      <c r="A262" s="158" t="s">
        <v>860</v>
      </c>
      <c r="B262" s="163">
        <v>0</v>
      </c>
    </row>
    <row r="263" spans="1:2" ht="19.5" customHeight="1">
      <c r="A263" s="158" t="s">
        <v>406</v>
      </c>
      <c r="B263" s="163">
        <f>SUM(B264:B268)</f>
        <v>0</v>
      </c>
    </row>
    <row r="264" spans="1:2" ht="19.5" customHeight="1">
      <c r="A264" s="158" t="s">
        <v>861</v>
      </c>
      <c r="B264" s="163">
        <v>0</v>
      </c>
    </row>
    <row r="265" spans="1:2" ht="19.5" customHeight="1">
      <c r="A265" s="158" t="s">
        <v>862</v>
      </c>
      <c r="B265" s="163">
        <v>0</v>
      </c>
    </row>
    <row r="266" spans="1:2" ht="19.5" customHeight="1">
      <c r="A266" s="158" t="s">
        <v>863</v>
      </c>
      <c r="B266" s="163">
        <v>0</v>
      </c>
    </row>
    <row r="267" spans="1:2" ht="19.5" customHeight="1">
      <c r="A267" s="158" t="s">
        <v>864</v>
      </c>
      <c r="B267" s="163">
        <v>0</v>
      </c>
    </row>
    <row r="268" spans="1:2" ht="19.5" customHeight="1">
      <c r="A268" s="158" t="s">
        <v>865</v>
      </c>
      <c r="B268" s="163">
        <v>0</v>
      </c>
    </row>
    <row r="269" spans="1:2" ht="19.5" customHeight="1">
      <c r="A269" s="158" t="s">
        <v>407</v>
      </c>
      <c r="B269" s="163">
        <f>SUM(B270:B272)</f>
        <v>0</v>
      </c>
    </row>
    <row r="270" spans="1:2" ht="19.5" customHeight="1">
      <c r="A270" s="158" t="s">
        <v>866</v>
      </c>
      <c r="B270" s="163">
        <v>0</v>
      </c>
    </row>
    <row r="271" spans="1:2" ht="19.5" customHeight="1">
      <c r="A271" s="158" t="s">
        <v>867</v>
      </c>
      <c r="B271" s="163">
        <v>0</v>
      </c>
    </row>
    <row r="272" spans="1:2" ht="19.5" customHeight="1">
      <c r="A272" s="158" t="s">
        <v>868</v>
      </c>
      <c r="B272" s="163">
        <v>0</v>
      </c>
    </row>
    <row r="273" spans="1:2" ht="19.5" customHeight="1">
      <c r="A273" s="158" t="s">
        <v>869</v>
      </c>
      <c r="B273" s="163">
        <f>B274</f>
        <v>0</v>
      </c>
    </row>
    <row r="274" spans="1:2" ht="19.5" customHeight="1">
      <c r="A274" s="158" t="s">
        <v>870</v>
      </c>
      <c r="B274" s="163">
        <v>0</v>
      </c>
    </row>
    <row r="275" spans="1:2" ht="19.5" customHeight="1">
      <c r="A275" s="158" t="s">
        <v>409</v>
      </c>
      <c r="B275" s="163">
        <f>SUM(B276:B279)</f>
        <v>0</v>
      </c>
    </row>
    <row r="276" spans="1:2" ht="19.5" customHeight="1">
      <c r="A276" s="158" t="s">
        <v>871</v>
      </c>
      <c r="B276" s="163">
        <v>0</v>
      </c>
    </row>
    <row r="277" spans="1:2" ht="19.5" customHeight="1">
      <c r="A277" s="158" t="s">
        <v>872</v>
      </c>
      <c r="B277" s="163">
        <v>0</v>
      </c>
    </row>
    <row r="278" spans="1:2" ht="19.5" customHeight="1">
      <c r="A278" s="158" t="s">
        <v>873</v>
      </c>
      <c r="B278" s="163">
        <v>0</v>
      </c>
    </row>
    <row r="279" spans="1:2" ht="19.5" customHeight="1">
      <c r="A279" s="158" t="s">
        <v>874</v>
      </c>
      <c r="B279" s="163">
        <v>0</v>
      </c>
    </row>
    <row r="280" spans="1:2" ht="19.5" customHeight="1">
      <c r="A280" s="158" t="s">
        <v>875</v>
      </c>
      <c r="B280" s="163">
        <f>SUM(B281:B285)</f>
        <v>0</v>
      </c>
    </row>
    <row r="281" spans="1:2" ht="19.5" customHeight="1">
      <c r="A281" s="158" t="s">
        <v>738</v>
      </c>
      <c r="B281" s="163">
        <v>0</v>
      </c>
    </row>
    <row r="282" spans="1:2" ht="19.5" customHeight="1">
      <c r="A282" s="158" t="s">
        <v>739</v>
      </c>
      <c r="B282" s="163">
        <v>0</v>
      </c>
    </row>
    <row r="283" spans="1:2" ht="19.5" customHeight="1">
      <c r="A283" s="158" t="s">
        <v>740</v>
      </c>
      <c r="B283" s="163">
        <v>0</v>
      </c>
    </row>
    <row r="284" spans="1:2" ht="19.5" customHeight="1">
      <c r="A284" s="158" t="s">
        <v>747</v>
      </c>
      <c r="B284" s="163">
        <v>0</v>
      </c>
    </row>
    <row r="285" spans="1:2" ht="19.5" customHeight="1">
      <c r="A285" s="158" t="s">
        <v>876</v>
      </c>
      <c r="B285" s="163">
        <v>0</v>
      </c>
    </row>
    <row r="286" spans="1:2" ht="19.5" customHeight="1">
      <c r="A286" s="158" t="s">
        <v>877</v>
      </c>
      <c r="B286" s="163">
        <f>B287</f>
        <v>0</v>
      </c>
    </row>
    <row r="287" spans="1:2" ht="19.5" customHeight="1">
      <c r="A287" s="158" t="s">
        <v>878</v>
      </c>
      <c r="B287" s="163">
        <v>0</v>
      </c>
    </row>
    <row r="288" spans="1:2" ht="19.5" customHeight="1">
      <c r="A288" s="158" t="s">
        <v>237</v>
      </c>
      <c r="B288" s="163">
        <f>SUM(B289,B291,B293,B295,B305)</f>
        <v>0</v>
      </c>
    </row>
    <row r="289" spans="1:2" ht="19.5" customHeight="1">
      <c r="A289" s="158" t="s">
        <v>879</v>
      </c>
      <c r="B289" s="163">
        <f>B290</f>
        <v>0</v>
      </c>
    </row>
    <row r="290" spans="1:2" ht="19.5" customHeight="1">
      <c r="A290" s="158" t="s">
        <v>880</v>
      </c>
      <c r="B290" s="163">
        <v>0</v>
      </c>
    </row>
    <row r="291" spans="1:2" ht="19.5" customHeight="1">
      <c r="A291" s="158" t="s">
        <v>881</v>
      </c>
      <c r="B291" s="163">
        <f>B292</f>
        <v>0</v>
      </c>
    </row>
    <row r="292" spans="1:2" ht="19.5" customHeight="1">
      <c r="A292" s="158" t="s">
        <v>882</v>
      </c>
      <c r="B292" s="163">
        <v>0</v>
      </c>
    </row>
    <row r="293" spans="1:2" ht="19.5" customHeight="1">
      <c r="A293" s="158" t="s">
        <v>883</v>
      </c>
      <c r="B293" s="163">
        <f>B294</f>
        <v>0</v>
      </c>
    </row>
    <row r="294" spans="1:2" ht="19.5" customHeight="1">
      <c r="A294" s="158" t="s">
        <v>884</v>
      </c>
      <c r="B294" s="163">
        <v>0</v>
      </c>
    </row>
    <row r="295" spans="1:2" ht="19.5" customHeight="1">
      <c r="A295" s="158" t="s">
        <v>414</v>
      </c>
      <c r="B295" s="163">
        <f>SUM(B296:B304)</f>
        <v>0</v>
      </c>
    </row>
    <row r="296" spans="1:2" ht="19.5" customHeight="1">
      <c r="A296" s="158" t="s">
        <v>885</v>
      </c>
      <c r="B296" s="163">
        <v>0</v>
      </c>
    </row>
    <row r="297" spans="1:2" ht="19.5" customHeight="1">
      <c r="A297" s="158" t="s">
        <v>886</v>
      </c>
      <c r="B297" s="163">
        <v>0</v>
      </c>
    </row>
    <row r="298" spans="1:2" ht="19.5" customHeight="1">
      <c r="A298" s="158" t="s">
        <v>887</v>
      </c>
      <c r="B298" s="163">
        <v>0</v>
      </c>
    </row>
    <row r="299" spans="1:2" ht="19.5" customHeight="1">
      <c r="A299" s="158" t="s">
        <v>888</v>
      </c>
      <c r="B299" s="163">
        <v>0</v>
      </c>
    </row>
    <row r="300" spans="1:2" ht="19.5" customHeight="1">
      <c r="A300" s="158" t="s">
        <v>889</v>
      </c>
      <c r="B300" s="163">
        <v>0</v>
      </c>
    </row>
    <row r="301" spans="1:2" ht="19.5" customHeight="1">
      <c r="A301" s="158" t="s">
        <v>890</v>
      </c>
      <c r="B301" s="163">
        <v>0</v>
      </c>
    </row>
    <row r="302" spans="1:2" ht="19.5" customHeight="1">
      <c r="A302" s="158" t="s">
        <v>891</v>
      </c>
      <c r="B302" s="163">
        <v>0</v>
      </c>
    </row>
    <row r="303" spans="1:2" ht="19.5" customHeight="1">
      <c r="A303" s="158" t="s">
        <v>892</v>
      </c>
      <c r="B303" s="163">
        <v>0</v>
      </c>
    </row>
    <row r="304" spans="1:2" ht="19.5" customHeight="1">
      <c r="A304" s="158" t="s">
        <v>893</v>
      </c>
      <c r="B304" s="163">
        <v>0</v>
      </c>
    </row>
    <row r="305" spans="1:2" ht="19.5" customHeight="1">
      <c r="A305" s="158" t="s">
        <v>894</v>
      </c>
      <c r="B305" s="163">
        <f>B306</f>
        <v>0</v>
      </c>
    </row>
    <row r="306" spans="1:2" ht="19.5" customHeight="1">
      <c r="A306" s="158" t="s">
        <v>895</v>
      </c>
      <c r="B306" s="163">
        <v>0</v>
      </c>
    </row>
    <row r="307" spans="1:2" ht="19.5" customHeight="1">
      <c r="A307" s="158" t="s">
        <v>238</v>
      </c>
      <c r="B307" s="163">
        <f>SUM(B308,B311,B320,B327,B335,B344,B360,B370,B380,B388,B394)</f>
        <v>12076</v>
      </c>
    </row>
    <row r="308" spans="1:2" ht="19.5" customHeight="1">
      <c r="A308" s="158" t="s">
        <v>896</v>
      </c>
      <c r="B308" s="163">
        <f>SUM(B309:B310)</f>
        <v>0</v>
      </c>
    </row>
    <row r="309" spans="1:2" ht="19.5" customHeight="1">
      <c r="A309" s="158" t="s">
        <v>897</v>
      </c>
      <c r="B309" s="163">
        <v>0</v>
      </c>
    </row>
    <row r="310" spans="1:2" ht="19.5" customHeight="1">
      <c r="A310" s="158" t="s">
        <v>898</v>
      </c>
      <c r="B310" s="163">
        <v>0</v>
      </c>
    </row>
    <row r="311" spans="1:2" ht="19.5" customHeight="1">
      <c r="A311" s="158" t="s">
        <v>239</v>
      </c>
      <c r="B311" s="163">
        <f>SUM(B312:B319)</f>
        <v>0</v>
      </c>
    </row>
    <row r="312" spans="1:2" ht="19.5" customHeight="1">
      <c r="A312" s="158" t="s">
        <v>738</v>
      </c>
      <c r="B312" s="163">
        <v>0</v>
      </c>
    </row>
    <row r="313" spans="1:2" ht="19.5" customHeight="1">
      <c r="A313" s="158" t="s">
        <v>739</v>
      </c>
      <c r="B313" s="163">
        <v>0</v>
      </c>
    </row>
    <row r="314" spans="1:2" ht="19.5" customHeight="1">
      <c r="A314" s="158" t="s">
        <v>740</v>
      </c>
      <c r="B314" s="163">
        <v>0</v>
      </c>
    </row>
    <row r="315" spans="1:2" ht="19.5" customHeight="1">
      <c r="A315" s="158" t="s">
        <v>774</v>
      </c>
      <c r="B315" s="163">
        <v>0</v>
      </c>
    </row>
    <row r="316" spans="1:2" ht="19.5" customHeight="1">
      <c r="A316" s="158" t="s">
        <v>899</v>
      </c>
      <c r="B316" s="163">
        <v>0</v>
      </c>
    </row>
    <row r="317" spans="1:2" ht="19.5" customHeight="1">
      <c r="A317" s="158" t="s">
        <v>900</v>
      </c>
      <c r="B317" s="163">
        <v>0</v>
      </c>
    </row>
    <row r="318" spans="1:2" ht="19.5" customHeight="1">
      <c r="A318" s="158" t="s">
        <v>747</v>
      </c>
      <c r="B318" s="163">
        <v>0</v>
      </c>
    </row>
    <row r="319" spans="1:2" ht="19.5" customHeight="1">
      <c r="A319" s="158" t="s">
        <v>901</v>
      </c>
      <c r="B319" s="163">
        <v>0</v>
      </c>
    </row>
    <row r="320" spans="1:2" ht="19.5" customHeight="1">
      <c r="A320" s="158" t="s">
        <v>240</v>
      </c>
      <c r="B320" s="163">
        <f>SUM(B321:B326)</f>
        <v>0</v>
      </c>
    </row>
    <row r="321" spans="1:2" ht="19.5" customHeight="1">
      <c r="A321" s="158" t="s">
        <v>738</v>
      </c>
      <c r="B321" s="163">
        <v>0</v>
      </c>
    </row>
    <row r="322" spans="1:2" ht="19.5" customHeight="1">
      <c r="A322" s="158" t="s">
        <v>739</v>
      </c>
      <c r="B322" s="163">
        <v>0</v>
      </c>
    </row>
    <row r="323" spans="1:2" ht="19.5" customHeight="1">
      <c r="A323" s="158" t="s">
        <v>740</v>
      </c>
      <c r="B323" s="163">
        <v>0</v>
      </c>
    </row>
    <row r="324" spans="1:2" ht="19.5" customHeight="1">
      <c r="A324" s="158" t="s">
        <v>902</v>
      </c>
      <c r="B324" s="163">
        <v>0</v>
      </c>
    </row>
    <row r="325" spans="1:2" ht="19.5" customHeight="1">
      <c r="A325" s="158" t="s">
        <v>747</v>
      </c>
      <c r="B325" s="163">
        <v>0</v>
      </c>
    </row>
    <row r="326" spans="1:2" ht="19.5" customHeight="1">
      <c r="A326" s="158" t="s">
        <v>903</v>
      </c>
      <c r="B326" s="163">
        <v>0</v>
      </c>
    </row>
    <row r="327" spans="1:2" ht="19.5" customHeight="1">
      <c r="A327" s="158" t="s">
        <v>241</v>
      </c>
      <c r="B327" s="163">
        <f>SUM(B328:B334)</f>
        <v>1661</v>
      </c>
    </row>
    <row r="328" spans="1:2" ht="19.5" customHeight="1">
      <c r="A328" s="158" t="s">
        <v>738</v>
      </c>
      <c r="B328" s="163">
        <v>1661</v>
      </c>
    </row>
    <row r="329" spans="1:2" ht="19.5" customHeight="1">
      <c r="A329" s="158" t="s">
        <v>739</v>
      </c>
      <c r="B329" s="163">
        <v>0</v>
      </c>
    </row>
    <row r="330" spans="1:2" ht="19.5" customHeight="1">
      <c r="A330" s="158" t="s">
        <v>740</v>
      </c>
      <c r="B330" s="163">
        <v>0</v>
      </c>
    </row>
    <row r="331" spans="1:2" ht="19.5" customHeight="1">
      <c r="A331" s="158" t="s">
        <v>904</v>
      </c>
      <c r="B331" s="163">
        <v>0</v>
      </c>
    </row>
    <row r="332" spans="1:2" ht="19.5" customHeight="1">
      <c r="A332" s="158" t="s">
        <v>905</v>
      </c>
      <c r="B332" s="163">
        <v>0</v>
      </c>
    </row>
    <row r="333" spans="1:2" ht="19.5" customHeight="1">
      <c r="A333" s="158" t="s">
        <v>747</v>
      </c>
      <c r="B333" s="163">
        <v>0</v>
      </c>
    </row>
    <row r="334" spans="1:2" ht="19.5" customHeight="1">
      <c r="A334" s="158" t="s">
        <v>906</v>
      </c>
      <c r="B334" s="163">
        <v>0</v>
      </c>
    </row>
    <row r="335" spans="1:2" ht="19.5" customHeight="1">
      <c r="A335" s="158" t="s">
        <v>242</v>
      </c>
      <c r="B335" s="163">
        <f>SUM(B336:B343)</f>
        <v>10415</v>
      </c>
    </row>
    <row r="336" spans="1:2" ht="19.5" customHeight="1">
      <c r="A336" s="158" t="s">
        <v>738</v>
      </c>
      <c r="B336" s="163">
        <v>1114</v>
      </c>
    </row>
    <row r="337" spans="1:2" ht="19.5" customHeight="1">
      <c r="A337" s="158" t="s">
        <v>739</v>
      </c>
      <c r="B337" s="163">
        <v>9301</v>
      </c>
    </row>
    <row r="338" spans="1:2" ht="19.5" customHeight="1">
      <c r="A338" s="158" t="s">
        <v>740</v>
      </c>
      <c r="B338" s="163">
        <v>0</v>
      </c>
    </row>
    <row r="339" spans="1:2" ht="19.5" customHeight="1">
      <c r="A339" s="158" t="s">
        <v>907</v>
      </c>
      <c r="B339" s="163">
        <v>0</v>
      </c>
    </row>
    <row r="340" spans="1:2" ht="19.5" customHeight="1">
      <c r="A340" s="158" t="s">
        <v>908</v>
      </c>
      <c r="B340" s="163">
        <v>0</v>
      </c>
    </row>
    <row r="341" spans="1:2" ht="19.5" customHeight="1">
      <c r="A341" s="158" t="s">
        <v>909</v>
      </c>
      <c r="B341" s="163">
        <v>0</v>
      </c>
    </row>
    <row r="342" spans="1:2" ht="19.5" customHeight="1">
      <c r="A342" s="158" t="s">
        <v>747</v>
      </c>
      <c r="B342" s="163">
        <v>0</v>
      </c>
    </row>
    <row r="343" spans="1:2" ht="19.5" customHeight="1">
      <c r="A343" s="158" t="s">
        <v>910</v>
      </c>
      <c r="B343" s="163">
        <v>0</v>
      </c>
    </row>
    <row r="344" spans="1:2" ht="19.5" customHeight="1">
      <c r="A344" s="158" t="s">
        <v>243</v>
      </c>
      <c r="B344" s="163">
        <f>SUM(B345:B359)</f>
        <v>0</v>
      </c>
    </row>
    <row r="345" spans="1:2" ht="19.5" customHeight="1">
      <c r="A345" s="158" t="s">
        <v>738</v>
      </c>
      <c r="B345" s="163">
        <v>0</v>
      </c>
    </row>
    <row r="346" spans="1:2" ht="19.5" customHeight="1">
      <c r="A346" s="158" t="s">
        <v>739</v>
      </c>
      <c r="B346" s="163">
        <v>0</v>
      </c>
    </row>
    <row r="347" spans="1:2" ht="19.5" customHeight="1">
      <c r="A347" s="158" t="s">
        <v>740</v>
      </c>
      <c r="B347" s="163">
        <v>0</v>
      </c>
    </row>
    <row r="348" spans="1:2" ht="19.5" customHeight="1">
      <c r="A348" s="158" t="s">
        <v>911</v>
      </c>
      <c r="B348" s="163">
        <v>0</v>
      </c>
    </row>
    <row r="349" spans="1:2" ht="19.5" customHeight="1">
      <c r="A349" s="158" t="s">
        <v>912</v>
      </c>
      <c r="B349" s="163">
        <v>0</v>
      </c>
    </row>
    <row r="350" spans="1:2" ht="19.5" customHeight="1">
      <c r="A350" s="158" t="s">
        <v>913</v>
      </c>
      <c r="B350" s="163">
        <v>0</v>
      </c>
    </row>
    <row r="351" spans="1:2" ht="19.5" customHeight="1">
      <c r="A351" s="158" t="s">
        <v>914</v>
      </c>
      <c r="B351" s="163">
        <v>0</v>
      </c>
    </row>
    <row r="352" spans="1:2" ht="19.5" customHeight="1">
      <c r="A352" s="158" t="s">
        <v>915</v>
      </c>
      <c r="B352" s="163">
        <v>0</v>
      </c>
    </row>
    <row r="353" spans="1:2" ht="19.5" customHeight="1">
      <c r="A353" s="158" t="s">
        <v>916</v>
      </c>
      <c r="B353" s="163">
        <v>0</v>
      </c>
    </row>
    <row r="354" spans="1:2" ht="19.5" customHeight="1">
      <c r="A354" s="158" t="s">
        <v>917</v>
      </c>
      <c r="B354" s="163">
        <v>0</v>
      </c>
    </row>
    <row r="355" spans="1:2" ht="19.5" customHeight="1">
      <c r="A355" s="158" t="s">
        <v>918</v>
      </c>
      <c r="B355" s="163">
        <v>0</v>
      </c>
    </row>
    <row r="356" spans="1:2" ht="19.5" customHeight="1">
      <c r="A356" s="158" t="s">
        <v>919</v>
      </c>
      <c r="B356" s="163">
        <v>0</v>
      </c>
    </row>
    <row r="357" spans="1:2" ht="19.5" customHeight="1">
      <c r="A357" s="158" t="s">
        <v>774</v>
      </c>
      <c r="B357" s="163">
        <v>0</v>
      </c>
    </row>
    <row r="358" spans="1:2" ht="19.5" customHeight="1">
      <c r="A358" s="158" t="s">
        <v>747</v>
      </c>
      <c r="B358" s="163">
        <v>0</v>
      </c>
    </row>
    <row r="359" spans="1:2" ht="19.5" customHeight="1">
      <c r="A359" s="158" t="s">
        <v>920</v>
      </c>
      <c r="B359" s="163">
        <v>0</v>
      </c>
    </row>
    <row r="360" spans="1:2" ht="19.5" customHeight="1">
      <c r="A360" s="158" t="s">
        <v>244</v>
      </c>
      <c r="B360" s="163">
        <f>SUM(B361:B369)</f>
        <v>0</v>
      </c>
    </row>
    <row r="361" spans="1:2" ht="19.5" customHeight="1">
      <c r="A361" s="158" t="s">
        <v>738</v>
      </c>
      <c r="B361" s="163">
        <v>0</v>
      </c>
    </row>
    <row r="362" spans="1:2" ht="19.5" customHeight="1">
      <c r="A362" s="158" t="s">
        <v>739</v>
      </c>
      <c r="B362" s="163">
        <v>0</v>
      </c>
    </row>
    <row r="363" spans="1:2" ht="19.5" customHeight="1">
      <c r="A363" s="158" t="s">
        <v>740</v>
      </c>
      <c r="B363" s="163">
        <v>0</v>
      </c>
    </row>
    <row r="364" spans="1:2" ht="19.5" customHeight="1">
      <c r="A364" s="158" t="s">
        <v>921</v>
      </c>
      <c r="B364" s="163">
        <v>0</v>
      </c>
    </row>
    <row r="365" spans="1:2" ht="19.5" customHeight="1">
      <c r="A365" s="158" t="s">
        <v>922</v>
      </c>
      <c r="B365" s="163">
        <v>0</v>
      </c>
    </row>
    <row r="366" spans="1:2" ht="19.5" customHeight="1">
      <c r="A366" s="158" t="s">
        <v>923</v>
      </c>
      <c r="B366" s="163">
        <v>0</v>
      </c>
    </row>
    <row r="367" spans="1:2" ht="19.5" customHeight="1">
      <c r="A367" s="158" t="s">
        <v>774</v>
      </c>
      <c r="B367" s="163">
        <v>0</v>
      </c>
    </row>
    <row r="368" spans="1:2" ht="19.5" customHeight="1">
      <c r="A368" s="158" t="s">
        <v>747</v>
      </c>
      <c r="B368" s="163">
        <v>0</v>
      </c>
    </row>
    <row r="369" spans="1:2" ht="19.5" customHeight="1">
      <c r="A369" s="158" t="s">
        <v>924</v>
      </c>
      <c r="B369" s="163">
        <v>0</v>
      </c>
    </row>
    <row r="370" spans="1:2" ht="19.5" customHeight="1">
      <c r="A370" s="158" t="s">
        <v>245</v>
      </c>
      <c r="B370" s="163">
        <f>SUM(B371:B379)</f>
        <v>0</v>
      </c>
    </row>
    <row r="371" spans="1:2" ht="19.5" customHeight="1">
      <c r="A371" s="158" t="s">
        <v>738</v>
      </c>
      <c r="B371" s="163">
        <v>0</v>
      </c>
    </row>
    <row r="372" spans="1:2" ht="19.5" customHeight="1">
      <c r="A372" s="158" t="s">
        <v>739</v>
      </c>
      <c r="B372" s="163">
        <v>0</v>
      </c>
    </row>
    <row r="373" spans="1:2" ht="19.5" customHeight="1">
      <c r="A373" s="158" t="s">
        <v>740</v>
      </c>
      <c r="B373" s="163">
        <v>0</v>
      </c>
    </row>
    <row r="374" spans="1:2" ht="19.5" customHeight="1">
      <c r="A374" s="158" t="s">
        <v>925</v>
      </c>
      <c r="B374" s="163">
        <v>0</v>
      </c>
    </row>
    <row r="375" spans="1:2" ht="19.5" customHeight="1">
      <c r="A375" s="158" t="s">
        <v>926</v>
      </c>
      <c r="B375" s="163">
        <v>0</v>
      </c>
    </row>
    <row r="376" spans="1:2" ht="19.5" customHeight="1">
      <c r="A376" s="158" t="s">
        <v>927</v>
      </c>
      <c r="B376" s="163">
        <v>0</v>
      </c>
    </row>
    <row r="377" spans="1:2" ht="19.5" customHeight="1">
      <c r="A377" s="158" t="s">
        <v>774</v>
      </c>
      <c r="B377" s="163">
        <v>0</v>
      </c>
    </row>
    <row r="378" spans="1:2" ht="19.5" customHeight="1">
      <c r="A378" s="158" t="s">
        <v>747</v>
      </c>
      <c r="B378" s="163">
        <v>0</v>
      </c>
    </row>
    <row r="379" spans="1:2" ht="19.5" customHeight="1">
      <c r="A379" s="158" t="s">
        <v>928</v>
      </c>
      <c r="B379" s="163">
        <v>0</v>
      </c>
    </row>
    <row r="380" spans="1:2" ht="19.5" customHeight="1">
      <c r="A380" s="158" t="s">
        <v>246</v>
      </c>
      <c r="B380" s="163">
        <f>SUM(B381:B387)</f>
        <v>0</v>
      </c>
    </row>
    <row r="381" spans="1:2" ht="19.5" customHeight="1">
      <c r="A381" s="158" t="s">
        <v>738</v>
      </c>
      <c r="B381" s="163">
        <v>0</v>
      </c>
    </row>
    <row r="382" spans="1:2" ht="19.5" customHeight="1">
      <c r="A382" s="158" t="s">
        <v>739</v>
      </c>
      <c r="B382" s="163">
        <v>0</v>
      </c>
    </row>
    <row r="383" spans="1:2" ht="19.5" customHeight="1">
      <c r="A383" s="158" t="s">
        <v>740</v>
      </c>
      <c r="B383" s="163">
        <v>0</v>
      </c>
    </row>
    <row r="384" spans="1:2" ht="19.5" customHeight="1">
      <c r="A384" s="158" t="s">
        <v>929</v>
      </c>
      <c r="B384" s="163">
        <v>0</v>
      </c>
    </row>
    <row r="385" spans="1:2" ht="19.5" customHeight="1">
      <c r="A385" s="158" t="s">
        <v>930</v>
      </c>
      <c r="B385" s="163">
        <v>0</v>
      </c>
    </row>
    <row r="386" spans="1:2" ht="19.5" customHeight="1">
      <c r="A386" s="158" t="s">
        <v>747</v>
      </c>
      <c r="B386" s="163">
        <v>0</v>
      </c>
    </row>
    <row r="387" spans="1:2" ht="19.5" customHeight="1">
      <c r="A387" s="158" t="s">
        <v>931</v>
      </c>
      <c r="B387" s="163">
        <v>0</v>
      </c>
    </row>
    <row r="388" spans="1:2" ht="19.5" customHeight="1">
      <c r="A388" s="158" t="s">
        <v>247</v>
      </c>
      <c r="B388" s="163">
        <f>SUM(B389:B393)</f>
        <v>0</v>
      </c>
    </row>
    <row r="389" spans="1:2" ht="19.5" customHeight="1">
      <c r="A389" s="158" t="s">
        <v>738</v>
      </c>
      <c r="B389" s="163">
        <v>0</v>
      </c>
    </row>
    <row r="390" spans="1:2" ht="19.5" customHeight="1">
      <c r="A390" s="158" t="s">
        <v>739</v>
      </c>
      <c r="B390" s="163">
        <v>0</v>
      </c>
    </row>
    <row r="391" spans="1:2" ht="19.5" customHeight="1">
      <c r="A391" s="158" t="s">
        <v>774</v>
      </c>
      <c r="B391" s="163">
        <v>0</v>
      </c>
    </row>
    <row r="392" spans="1:2" ht="19.5" customHeight="1">
      <c r="A392" s="158" t="s">
        <v>932</v>
      </c>
      <c r="B392" s="163">
        <v>0</v>
      </c>
    </row>
    <row r="393" spans="1:2" ht="19.5" customHeight="1">
      <c r="A393" s="158" t="s">
        <v>933</v>
      </c>
      <c r="B393" s="163">
        <v>0</v>
      </c>
    </row>
    <row r="394" spans="1:2" ht="19.5" customHeight="1">
      <c r="A394" s="158" t="s">
        <v>934</v>
      </c>
      <c r="B394" s="163">
        <f>B395</f>
        <v>0</v>
      </c>
    </row>
    <row r="395" spans="1:2" ht="19.5" customHeight="1">
      <c r="A395" s="158" t="s">
        <v>935</v>
      </c>
      <c r="B395" s="163">
        <v>0</v>
      </c>
    </row>
    <row r="396" spans="1:2" ht="19.5" customHeight="1">
      <c r="A396" s="158" t="s">
        <v>249</v>
      </c>
      <c r="B396" s="163">
        <f>SUM(B397,B402,B411,B418,B424,B428,B432,B436,B442,B449)</f>
        <v>110001</v>
      </c>
    </row>
    <row r="397" spans="1:2" ht="19.5" customHeight="1">
      <c r="A397" s="158" t="s">
        <v>250</v>
      </c>
      <c r="B397" s="163">
        <f>SUM(B398:B401)</f>
        <v>233</v>
      </c>
    </row>
    <row r="398" spans="1:2" ht="19.5" customHeight="1">
      <c r="A398" s="158" t="s">
        <v>738</v>
      </c>
      <c r="B398" s="163">
        <v>0</v>
      </c>
    </row>
    <row r="399" spans="1:2" ht="19.5" customHeight="1">
      <c r="A399" s="158" t="s">
        <v>739</v>
      </c>
      <c r="B399" s="163">
        <v>87</v>
      </c>
    </row>
    <row r="400" spans="1:2" ht="19.5" customHeight="1">
      <c r="A400" s="158" t="s">
        <v>740</v>
      </c>
      <c r="B400" s="163">
        <v>0</v>
      </c>
    </row>
    <row r="401" spans="1:2" ht="19.5" customHeight="1">
      <c r="A401" s="158" t="s">
        <v>936</v>
      </c>
      <c r="B401" s="163">
        <v>146</v>
      </c>
    </row>
    <row r="402" spans="1:2" ht="19.5" customHeight="1">
      <c r="A402" s="158" t="s">
        <v>251</v>
      </c>
      <c r="B402" s="163">
        <f>SUM(B403:B410)</f>
        <v>70286</v>
      </c>
    </row>
    <row r="403" spans="1:2" ht="19.5" customHeight="1">
      <c r="A403" s="158" t="s">
        <v>937</v>
      </c>
      <c r="B403" s="163">
        <v>1167</v>
      </c>
    </row>
    <row r="404" spans="1:2" ht="19.5" customHeight="1">
      <c r="A404" s="158" t="s">
        <v>938</v>
      </c>
      <c r="B404" s="163">
        <v>27883</v>
      </c>
    </row>
    <row r="405" spans="1:2" ht="19.5" customHeight="1">
      <c r="A405" s="158" t="s">
        <v>939</v>
      </c>
      <c r="B405" s="163">
        <v>26956</v>
      </c>
    </row>
    <row r="406" spans="1:2" ht="19.5" customHeight="1">
      <c r="A406" s="158" t="s">
        <v>940</v>
      </c>
      <c r="B406" s="163">
        <v>883</v>
      </c>
    </row>
    <row r="407" spans="1:2" ht="19.5" customHeight="1">
      <c r="A407" s="158" t="s">
        <v>941</v>
      </c>
      <c r="B407" s="163">
        <v>0</v>
      </c>
    </row>
    <row r="408" spans="1:2" ht="19.5" customHeight="1">
      <c r="A408" s="158" t="s">
        <v>942</v>
      </c>
      <c r="B408" s="163">
        <v>0</v>
      </c>
    </row>
    <row r="409" spans="1:2" ht="19.5" customHeight="1">
      <c r="A409" s="158" t="s">
        <v>943</v>
      </c>
      <c r="B409" s="163">
        <v>0</v>
      </c>
    </row>
    <row r="410" spans="1:2" ht="19.5" customHeight="1">
      <c r="A410" s="158" t="s">
        <v>944</v>
      </c>
      <c r="B410" s="163">
        <v>13397</v>
      </c>
    </row>
    <row r="411" spans="1:2" ht="19.5" customHeight="1">
      <c r="A411" s="158" t="s">
        <v>252</v>
      </c>
      <c r="B411" s="163">
        <f>SUM(B412:B417)</f>
        <v>65</v>
      </c>
    </row>
    <row r="412" spans="1:2" ht="19.5" customHeight="1">
      <c r="A412" s="158" t="s">
        <v>945</v>
      </c>
      <c r="B412" s="163">
        <v>0</v>
      </c>
    </row>
    <row r="413" spans="1:2" ht="19.5" customHeight="1">
      <c r="A413" s="158" t="s">
        <v>946</v>
      </c>
      <c r="B413" s="163">
        <v>40</v>
      </c>
    </row>
    <row r="414" spans="1:2" ht="19.5" customHeight="1">
      <c r="A414" s="158" t="s">
        <v>947</v>
      </c>
      <c r="B414" s="163">
        <v>0</v>
      </c>
    </row>
    <row r="415" spans="1:2" ht="19.5" customHeight="1">
      <c r="A415" s="158" t="s">
        <v>948</v>
      </c>
      <c r="B415" s="163">
        <v>0</v>
      </c>
    </row>
    <row r="416" spans="1:2" ht="19.5" customHeight="1">
      <c r="A416" s="158" t="s">
        <v>949</v>
      </c>
      <c r="B416" s="163">
        <v>0</v>
      </c>
    </row>
    <row r="417" spans="1:2" ht="19.5" customHeight="1">
      <c r="A417" s="158" t="s">
        <v>950</v>
      </c>
      <c r="B417" s="163">
        <v>25</v>
      </c>
    </row>
    <row r="418" spans="1:2" ht="19.5" customHeight="1">
      <c r="A418" s="158" t="s">
        <v>253</v>
      </c>
      <c r="B418" s="163">
        <f>SUM(B419:B423)</f>
        <v>1</v>
      </c>
    </row>
    <row r="419" spans="1:2" ht="19.5" customHeight="1">
      <c r="A419" s="158" t="s">
        <v>951</v>
      </c>
      <c r="B419" s="163">
        <v>0</v>
      </c>
    </row>
    <row r="420" spans="1:2" ht="19.5" customHeight="1">
      <c r="A420" s="158" t="s">
        <v>952</v>
      </c>
      <c r="B420" s="163">
        <v>1</v>
      </c>
    </row>
    <row r="421" spans="1:2" ht="19.5" customHeight="1">
      <c r="A421" s="158" t="s">
        <v>953</v>
      </c>
      <c r="B421" s="163">
        <v>0</v>
      </c>
    </row>
    <row r="422" spans="1:2" ht="19.5" customHeight="1">
      <c r="A422" s="158" t="s">
        <v>954</v>
      </c>
      <c r="B422" s="163">
        <v>0</v>
      </c>
    </row>
    <row r="423" spans="1:2" ht="19.5" customHeight="1">
      <c r="A423" s="158" t="s">
        <v>955</v>
      </c>
      <c r="B423" s="163">
        <v>0</v>
      </c>
    </row>
    <row r="424" spans="1:2" ht="19.5" customHeight="1">
      <c r="A424" s="158" t="s">
        <v>254</v>
      </c>
      <c r="B424" s="163">
        <f>SUM(B425:B427)</f>
        <v>0</v>
      </c>
    </row>
    <row r="425" spans="1:2" ht="19.5" customHeight="1">
      <c r="A425" s="158" t="s">
        <v>956</v>
      </c>
      <c r="B425" s="163">
        <v>0</v>
      </c>
    </row>
    <row r="426" spans="1:2" ht="19.5" customHeight="1">
      <c r="A426" s="158" t="s">
        <v>957</v>
      </c>
      <c r="B426" s="163">
        <v>0</v>
      </c>
    </row>
    <row r="427" spans="1:2" ht="19.5" customHeight="1">
      <c r="A427" s="158" t="s">
        <v>958</v>
      </c>
      <c r="B427" s="163">
        <v>0</v>
      </c>
    </row>
    <row r="428" spans="1:2" ht="19.5" customHeight="1">
      <c r="A428" s="158" t="s">
        <v>255</v>
      </c>
      <c r="B428" s="163">
        <f>SUM(B429:B431)</f>
        <v>0</v>
      </c>
    </row>
    <row r="429" spans="1:2" ht="19.5" customHeight="1">
      <c r="A429" s="158" t="s">
        <v>959</v>
      </c>
      <c r="B429" s="163">
        <v>0</v>
      </c>
    </row>
    <row r="430" spans="1:2" ht="19.5" customHeight="1">
      <c r="A430" s="158" t="s">
        <v>960</v>
      </c>
      <c r="B430" s="163">
        <v>0</v>
      </c>
    </row>
    <row r="431" spans="1:2" ht="19.5" customHeight="1">
      <c r="A431" s="158" t="s">
        <v>961</v>
      </c>
      <c r="B431" s="163">
        <v>0</v>
      </c>
    </row>
    <row r="432" spans="1:2" ht="19.5" customHeight="1">
      <c r="A432" s="158" t="s">
        <v>256</v>
      </c>
      <c r="B432" s="163">
        <f>SUM(B433:B435)</f>
        <v>0</v>
      </c>
    </row>
    <row r="433" spans="1:2" ht="19.5" customHeight="1">
      <c r="A433" s="158" t="s">
        <v>962</v>
      </c>
      <c r="B433" s="163">
        <v>0</v>
      </c>
    </row>
    <row r="434" spans="1:2" ht="19.5" customHeight="1">
      <c r="A434" s="158" t="s">
        <v>963</v>
      </c>
      <c r="B434" s="163">
        <v>0</v>
      </c>
    </row>
    <row r="435" spans="1:2" ht="19.5" customHeight="1">
      <c r="A435" s="158" t="s">
        <v>964</v>
      </c>
      <c r="B435" s="163">
        <v>0</v>
      </c>
    </row>
    <row r="436" spans="1:2" ht="19.5" customHeight="1">
      <c r="A436" s="158" t="s">
        <v>257</v>
      </c>
      <c r="B436" s="163">
        <f>SUM(B437:B441)</f>
        <v>77</v>
      </c>
    </row>
    <row r="437" spans="1:2" ht="19.5" customHeight="1">
      <c r="A437" s="158" t="s">
        <v>965</v>
      </c>
      <c r="B437" s="163">
        <v>35</v>
      </c>
    </row>
    <row r="438" spans="1:2" ht="19.5" customHeight="1">
      <c r="A438" s="158" t="s">
        <v>966</v>
      </c>
      <c r="B438" s="163">
        <v>0</v>
      </c>
    </row>
    <row r="439" spans="1:2" ht="19.5" customHeight="1">
      <c r="A439" s="158" t="s">
        <v>967</v>
      </c>
      <c r="B439" s="163">
        <v>42</v>
      </c>
    </row>
    <row r="440" spans="1:2" ht="19.5" customHeight="1">
      <c r="A440" s="158" t="s">
        <v>968</v>
      </c>
      <c r="B440" s="163">
        <v>0</v>
      </c>
    </row>
    <row r="441" spans="1:2" ht="19.5" customHeight="1">
      <c r="A441" s="158" t="s">
        <v>969</v>
      </c>
      <c r="B441" s="163">
        <v>0</v>
      </c>
    </row>
    <row r="442" spans="1:2" ht="19.5" customHeight="1">
      <c r="A442" s="158" t="s">
        <v>258</v>
      </c>
      <c r="B442" s="163">
        <f>SUM(B443:B448)</f>
        <v>38677</v>
      </c>
    </row>
    <row r="443" spans="1:2" ht="19.5" customHeight="1">
      <c r="A443" s="158" t="s">
        <v>970</v>
      </c>
      <c r="B443" s="163">
        <v>0</v>
      </c>
    </row>
    <row r="444" spans="1:2" ht="19.5" customHeight="1">
      <c r="A444" s="158" t="s">
        <v>971</v>
      </c>
      <c r="B444" s="163">
        <v>0</v>
      </c>
    </row>
    <row r="445" spans="1:2" ht="19.5" customHeight="1">
      <c r="A445" s="158" t="s">
        <v>972</v>
      </c>
      <c r="B445" s="163">
        <v>27344</v>
      </c>
    </row>
    <row r="446" spans="1:2" ht="19.5" customHeight="1">
      <c r="A446" s="158" t="s">
        <v>973</v>
      </c>
      <c r="B446" s="163">
        <v>0</v>
      </c>
    </row>
    <row r="447" spans="1:2" ht="19.5" customHeight="1">
      <c r="A447" s="158" t="s">
        <v>974</v>
      </c>
      <c r="B447" s="163">
        <v>0</v>
      </c>
    </row>
    <row r="448" spans="1:2" ht="19.5" customHeight="1">
      <c r="A448" s="158" t="s">
        <v>975</v>
      </c>
      <c r="B448" s="163">
        <v>11333</v>
      </c>
    </row>
    <row r="449" spans="1:2" ht="19.5" customHeight="1">
      <c r="A449" s="158" t="s">
        <v>976</v>
      </c>
      <c r="B449" s="163">
        <f>B450</f>
        <v>662</v>
      </c>
    </row>
    <row r="450" spans="1:2" ht="19.5" customHeight="1">
      <c r="A450" s="158" t="s">
        <v>977</v>
      </c>
      <c r="B450" s="163">
        <v>662</v>
      </c>
    </row>
    <row r="451" spans="1:2" ht="19.5" customHeight="1">
      <c r="A451" s="158" t="s">
        <v>260</v>
      </c>
      <c r="B451" s="163">
        <f>SUM(B452,B457,B466,B472,B478,B483,B488,B495,B499,B502)</f>
        <v>141647</v>
      </c>
    </row>
    <row r="452" spans="1:2" ht="19.5" customHeight="1">
      <c r="A452" s="158" t="s">
        <v>261</v>
      </c>
      <c r="B452" s="163">
        <f>SUM(B453:B456)</f>
        <v>1723</v>
      </c>
    </row>
    <row r="453" spans="1:2" ht="19.5" customHeight="1">
      <c r="A453" s="158" t="s">
        <v>738</v>
      </c>
      <c r="B453" s="163">
        <v>1668</v>
      </c>
    </row>
    <row r="454" spans="1:2" ht="19.5" customHeight="1">
      <c r="A454" s="158" t="s">
        <v>739</v>
      </c>
      <c r="B454" s="163">
        <v>55</v>
      </c>
    </row>
    <row r="455" spans="1:2" ht="19.5" customHeight="1">
      <c r="A455" s="158" t="s">
        <v>740</v>
      </c>
      <c r="B455" s="163">
        <v>0</v>
      </c>
    </row>
    <row r="456" spans="1:2" ht="19.5" customHeight="1">
      <c r="A456" s="158" t="s">
        <v>978</v>
      </c>
      <c r="B456" s="163">
        <v>0</v>
      </c>
    </row>
    <row r="457" spans="1:2" ht="19.5" customHeight="1">
      <c r="A457" s="158" t="s">
        <v>262</v>
      </c>
      <c r="B457" s="163">
        <f>SUM(B458:B465)</f>
        <v>814</v>
      </c>
    </row>
    <row r="458" spans="1:2" ht="19.5" customHeight="1">
      <c r="A458" s="158" t="s">
        <v>979</v>
      </c>
      <c r="B458" s="163">
        <v>0</v>
      </c>
    </row>
    <row r="459" spans="1:2" ht="19.5" customHeight="1">
      <c r="A459" s="158" t="s">
        <v>980</v>
      </c>
      <c r="B459" s="163">
        <v>0</v>
      </c>
    </row>
    <row r="460" spans="1:2" ht="19.5" customHeight="1">
      <c r="A460" s="158" t="s">
        <v>981</v>
      </c>
      <c r="B460" s="163">
        <v>14</v>
      </c>
    </row>
    <row r="461" spans="1:2" ht="19.5" customHeight="1">
      <c r="A461" s="158" t="s">
        <v>982</v>
      </c>
      <c r="B461" s="163">
        <v>0</v>
      </c>
    </row>
    <row r="462" spans="1:2" ht="19.5" customHeight="1">
      <c r="A462" s="158" t="s">
        <v>983</v>
      </c>
      <c r="B462" s="163">
        <v>0</v>
      </c>
    </row>
    <row r="463" spans="1:2" ht="19.5" customHeight="1">
      <c r="A463" s="158" t="s">
        <v>984</v>
      </c>
      <c r="B463" s="163">
        <v>0</v>
      </c>
    </row>
    <row r="464" spans="1:2" ht="19.5" customHeight="1">
      <c r="A464" s="158" t="s">
        <v>985</v>
      </c>
      <c r="B464" s="163">
        <v>0</v>
      </c>
    </row>
    <row r="465" spans="1:2" ht="19.5" customHeight="1">
      <c r="A465" s="158" t="s">
        <v>986</v>
      </c>
      <c r="B465" s="163">
        <v>800</v>
      </c>
    </row>
    <row r="466" spans="1:2" ht="19.5" customHeight="1">
      <c r="A466" s="158" t="s">
        <v>263</v>
      </c>
      <c r="B466" s="163">
        <f>SUM(B467:B471)</f>
        <v>8787</v>
      </c>
    </row>
    <row r="467" spans="1:2" ht="19.5" customHeight="1">
      <c r="A467" s="158" t="s">
        <v>979</v>
      </c>
      <c r="B467" s="163">
        <v>0</v>
      </c>
    </row>
    <row r="468" spans="1:2" ht="19.5" customHeight="1">
      <c r="A468" s="158" t="s">
        <v>987</v>
      </c>
      <c r="B468" s="163">
        <v>1261</v>
      </c>
    </row>
    <row r="469" spans="1:2" ht="19.5" customHeight="1">
      <c r="A469" s="158" t="s">
        <v>988</v>
      </c>
      <c r="B469" s="163">
        <v>0</v>
      </c>
    </row>
    <row r="470" spans="1:2" ht="19.5" customHeight="1">
      <c r="A470" s="158" t="s">
        <v>989</v>
      </c>
      <c r="B470" s="163">
        <v>0</v>
      </c>
    </row>
    <row r="471" spans="1:2" ht="19.5" customHeight="1">
      <c r="A471" s="158" t="s">
        <v>990</v>
      </c>
      <c r="B471" s="163">
        <v>7526</v>
      </c>
    </row>
    <row r="472" spans="1:2" ht="19.5" customHeight="1">
      <c r="A472" s="158" t="s">
        <v>264</v>
      </c>
      <c r="B472" s="163">
        <f>SUM(B473:B477)</f>
        <v>88574</v>
      </c>
    </row>
    <row r="473" spans="1:2" ht="19.5" customHeight="1">
      <c r="A473" s="158" t="s">
        <v>979</v>
      </c>
      <c r="B473" s="163">
        <v>0</v>
      </c>
    </row>
    <row r="474" spans="1:2" ht="19.5" customHeight="1">
      <c r="A474" s="158" t="s">
        <v>991</v>
      </c>
      <c r="B474" s="163">
        <v>11446</v>
      </c>
    </row>
    <row r="475" spans="1:2" ht="19.5" customHeight="1">
      <c r="A475" s="158" t="s">
        <v>992</v>
      </c>
      <c r="B475" s="163">
        <v>10918</v>
      </c>
    </row>
    <row r="476" spans="1:2" ht="19.5" customHeight="1">
      <c r="A476" s="158" t="s">
        <v>993</v>
      </c>
      <c r="B476" s="163">
        <v>0</v>
      </c>
    </row>
    <row r="477" spans="1:2" ht="19.5" customHeight="1">
      <c r="A477" s="158" t="s">
        <v>994</v>
      </c>
      <c r="B477" s="163">
        <v>66210</v>
      </c>
    </row>
    <row r="478" spans="1:2" ht="19.5" customHeight="1">
      <c r="A478" s="158" t="s">
        <v>265</v>
      </c>
      <c r="B478" s="163">
        <f>SUM(B479:B482)</f>
        <v>655</v>
      </c>
    </row>
    <row r="479" spans="1:2" ht="19.5" customHeight="1">
      <c r="A479" s="158" t="s">
        <v>979</v>
      </c>
      <c r="B479" s="163">
        <v>0</v>
      </c>
    </row>
    <row r="480" spans="1:2" ht="19.5" customHeight="1">
      <c r="A480" s="158" t="s">
        <v>995</v>
      </c>
      <c r="B480" s="163">
        <v>469</v>
      </c>
    </row>
    <row r="481" spans="1:2" ht="19.5" customHeight="1">
      <c r="A481" s="158" t="s">
        <v>996</v>
      </c>
      <c r="B481" s="163">
        <v>36</v>
      </c>
    </row>
    <row r="482" spans="1:2" ht="19.5" customHeight="1">
      <c r="A482" s="158" t="s">
        <v>997</v>
      </c>
      <c r="B482" s="163">
        <v>150</v>
      </c>
    </row>
    <row r="483" spans="1:2" ht="19.5" customHeight="1">
      <c r="A483" s="158" t="s">
        <v>266</v>
      </c>
      <c r="B483" s="163">
        <f>SUM(B484:B487)</f>
        <v>0</v>
      </c>
    </row>
    <row r="484" spans="1:2" ht="19.5" customHeight="1">
      <c r="A484" s="158" t="s">
        <v>998</v>
      </c>
      <c r="B484" s="163">
        <v>0</v>
      </c>
    </row>
    <row r="485" spans="1:2" ht="19.5" customHeight="1">
      <c r="A485" s="158" t="s">
        <v>999</v>
      </c>
      <c r="B485" s="163">
        <v>0</v>
      </c>
    </row>
    <row r="486" spans="1:2" ht="19.5" customHeight="1">
      <c r="A486" s="158" t="s">
        <v>1000</v>
      </c>
      <c r="B486" s="163">
        <v>0</v>
      </c>
    </row>
    <row r="487" spans="1:2" ht="19.5" customHeight="1">
      <c r="A487" s="158" t="s">
        <v>1001</v>
      </c>
      <c r="B487" s="163">
        <v>0</v>
      </c>
    </row>
    <row r="488" spans="1:2" ht="19.5" customHeight="1">
      <c r="A488" s="158" t="s">
        <v>267</v>
      </c>
      <c r="B488" s="163">
        <f>SUM(B489:B494)</f>
        <v>5</v>
      </c>
    </row>
    <row r="489" spans="1:2" ht="19.5" customHeight="1">
      <c r="A489" s="158" t="s">
        <v>979</v>
      </c>
      <c r="B489" s="163">
        <v>0</v>
      </c>
    </row>
    <row r="490" spans="1:2" ht="19.5" customHeight="1">
      <c r="A490" s="158" t="s">
        <v>1002</v>
      </c>
      <c r="B490" s="163">
        <v>5</v>
      </c>
    </row>
    <row r="491" spans="1:2" ht="19.5" customHeight="1">
      <c r="A491" s="158" t="s">
        <v>1003</v>
      </c>
      <c r="B491" s="163">
        <v>0</v>
      </c>
    </row>
    <row r="492" spans="1:2" ht="19.5" customHeight="1">
      <c r="A492" s="158" t="s">
        <v>1004</v>
      </c>
      <c r="B492" s="163">
        <v>0</v>
      </c>
    </row>
    <row r="493" spans="1:2" ht="19.5" customHeight="1">
      <c r="A493" s="158" t="s">
        <v>1005</v>
      </c>
      <c r="B493" s="163">
        <v>0</v>
      </c>
    </row>
    <row r="494" spans="1:2" ht="19.5" customHeight="1">
      <c r="A494" s="158" t="s">
        <v>1006</v>
      </c>
      <c r="B494" s="163">
        <v>0</v>
      </c>
    </row>
    <row r="495" spans="1:2" ht="19.5" customHeight="1">
      <c r="A495" s="158" t="s">
        <v>268</v>
      </c>
      <c r="B495" s="163">
        <f>SUM(B496:B498)</f>
        <v>1623</v>
      </c>
    </row>
    <row r="496" spans="1:2" ht="19.5" customHeight="1">
      <c r="A496" s="158" t="s">
        <v>1007</v>
      </c>
      <c r="B496" s="163">
        <v>0</v>
      </c>
    </row>
    <row r="497" spans="1:2" ht="19.5" customHeight="1">
      <c r="A497" s="158" t="s">
        <v>1008</v>
      </c>
      <c r="B497" s="163">
        <v>0</v>
      </c>
    </row>
    <row r="498" spans="1:2" ht="19.5" customHeight="1">
      <c r="A498" s="158" t="s">
        <v>1009</v>
      </c>
      <c r="B498" s="163">
        <v>1623</v>
      </c>
    </row>
    <row r="499" spans="1:2" ht="19.5" customHeight="1">
      <c r="A499" s="158" t="s">
        <v>269</v>
      </c>
      <c r="B499" s="163">
        <f>B500+B501</f>
        <v>0</v>
      </c>
    </row>
    <row r="500" spans="1:2" ht="19.5" customHeight="1">
      <c r="A500" s="158" t="s">
        <v>1010</v>
      </c>
      <c r="B500" s="163">
        <v>0</v>
      </c>
    </row>
    <row r="501" spans="1:2" ht="19.5" customHeight="1">
      <c r="A501" s="158" t="s">
        <v>1011</v>
      </c>
      <c r="B501" s="163">
        <v>0</v>
      </c>
    </row>
    <row r="502" spans="1:2" ht="19.5" customHeight="1">
      <c r="A502" s="158" t="s">
        <v>1012</v>
      </c>
      <c r="B502" s="163">
        <f>SUM(B503:B506)</f>
        <v>39466</v>
      </c>
    </row>
    <row r="503" spans="1:2" ht="19.5" customHeight="1">
      <c r="A503" s="158" t="s">
        <v>1013</v>
      </c>
      <c r="B503" s="163">
        <v>0</v>
      </c>
    </row>
    <row r="504" spans="1:2" ht="19.5" customHeight="1">
      <c r="A504" s="158" t="s">
        <v>1014</v>
      </c>
      <c r="B504" s="163">
        <v>0</v>
      </c>
    </row>
    <row r="505" spans="1:2" ht="19.5" customHeight="1">
      <c r="A505" s="158" t="s">
        <v>1015</v>
      </c>
      <c r="B505" s="163">
        <v>0</v>
      </c>
    </row>
    <row r="506" spans="1:2" ht="19.5" customHeight="1">
      <c r="A506" s="158" t="s">
        <v>1016</v>
      </c>
      <c r="B506" s="163">
        <v>39466</v>
      </c>
    </row>
    <row r="507" spans="1:2" ht="19.5" customHeight="1">
      <c r="A507" s="158" t="s">
        <v>734</v>
      </c>
      <c r="B507" s="163">
        <f>SUM(B508,B524,B532,B543,B552,B559)</f>
        <v>3699</v>
      </c>
    </row>
    <row r="508" spans="1:2" ht="19.5" customHeight="1">
      <c r="A508" s="158" t="s">
        <v>1017</v>
      </c>
      <c r="B508" s="163">
        <f>SUM(B509:B523)</f>
        <v>1331</v>
      </c>
    </row>
    <row r="509" spans="1:2" ht="19.5" customHeight="1">
      <c r="A509" s="158" t="s">
        <v>738</v>
      </c>
      <c r="B509" s="163">
        <v>0</v>
      </c>
    </row>
    <row r="510" spans="1:2" ht="19.5" customHeight="1">
      <c r="A510" s="158" t="s">
        <v>739</v>
      </c>
      <c r="B510" s="163">
        <v>0</v>
      </c>
    </row>
    <row r="511" spans="1:2" ht="19.5" customHeight="1">
      <c r="A511" s="158" t="s">
        <v>740</v>
      </c>
      <c r="B511" s="163">
        <v>0</v>
      </c>
    </row>
    <row r="512" spans="1:2" ht="19.5" customHeight="1">
      <c r="A512" s="158" t="s">
        <v>1018</v>
      </c>
      <c r="B512" s="163">
        <v>0</v>
      </c>
    </row>
    <row r="513" spans="1:2" ht="19.5" customHeight="1">
      <c r="A513" s="158" t="s">
        <v>1019</v>
      </c>
      <c r="B513" s="163">
        <v>0</v>
      </c>
    </row>
    <row r="514" spans="1:2" ht="19.5" customHeight="1">
      <c r="A514" s="158" t="s">
        <v>1020</v>
      </c>
      <c r="B514" s="163">
        <v>0</v>
      </c>
    </row>
    <row r="515" spans="1:2" ht="19.5" customHeight="1">
      <c r="A515" s="158" t="s">
        <v>1021</v>
      </c>
      <c r="B515" s="163">
        <v>0</v>
      </c>
    </row>
    <row r="516" spans="1:2" ht="19.5" customHeight="1">
      <c r="A516" s="158" t="s">
        <v>1022</v>
      </c>
      <c r="B516" s="163">
        <v>0</v>
      </c>
    </row>
    <row r="517" spans="1:2" ht="19.5" customHeight="1">
      <c r="A517" s="158" t="s">
        <v>1023</v>
      </c>
      <c r="B517" s="163">
        <v>32</v>
      </c>
    </row>
    <row r="518" spans="1:2" ht="19.5" customHeight="1">
      <c r="A518" s="158" t="s">
        <v>1024</v>
      </c>
      <c r="B518" s="163">
        <v>0</v>
      </c>
    </row>
    <row r="519" spans="1:2" ht="19.5" customHeight="1">
      <c r="A519" s="158" t="s">
        <v>1025</v>
      </c>
      <c r="B519" s="163">
        <v>0</v>
      </c>
    </row>
    <row r="520" spans="1:2" ht="19.5" customHeight="1">
      <c r="A520" s="158" t="s">
        <v>1026</v>
      </c>
      <c r="B520" s="163">
        <v>0</v>
      </c>
    </row>
    <row r="521" spans="1:2" ht="19.5" customHeight="1">
      <c r="A521" s="158" t="s">
        <v>1027</v>
      </c>
      <c r="B521" s="163">
        <v>0</v>
      </c>
    </row>
    <row r="522" spans="1:2" ht="19.5" customHeight="1">
      <c r="A522" s="158" t="s">
        <v>1028</v>
      </c>
      <c r="B522" s="163">
        <v>0</v>
      </c>
    </row>
    <row r="523" spans="1:2" ht="19.5" customHeight="1">
      <c r="A523" s="158" t="s">
        <v>1029</v>
      </c>
      <c r="B523" s="163">
        <v>1299</v>
      </c>
    </row>
    <row r="524" spans="1:2" ht="19.5" customHeight="1">
      <c r="A524" s="158" t="s">
        <v>271</v>
      </c>
      <c r="B524" s="163">
        <f>SUM(B525:B531)</f>
        <v>57</v>
      </c>
    </row>
    <row r="525" spans="1:2" ht="19.5" customHeight="1">
      <c r="A525" s="158" t="s">
        <v>738</v>
      </c>
      <c r="B525" s="163">
        <v>0</v>
      </c>
    </row>
    <row r="526" spans="1:2" ht="19.5" customHeight="1">
      <c r="A526" s="158" t="s">
        <v>739</v>
      </c>
      <c r="B526" s="163">
        <v>0</v>
      </c>
    </row>
    <row r="527" spans="1:2" ht="19.5" customHeight="1">
      <c r="A527" s="158" t="s">
        <v>740</v>
      </c>
      <c r="B527" s="163">
        <v>0</v>
      </c>
    </row>
    <row r="528" spans="1:2" ht="19.5" customHeight="1">
      <c r="A528" s="158" t="s">
        <v>1030</v>
      </c>
      <c r="B528" s="163">
        <v>15</v>
      </c>
    </row>
    <row r="529" spans="1:2" ht="19.5" customHeight="1">
      <c r="A529" s="158" t="s">
        <v>1031</v>
      </c>
      <c r="B529" s="163">
        <v>32</v>
      </c>
    </row>
    <row r="530" spans="1:2" ht="19.5" customHeight="1">
      <c r="A530" s="158" t="s">
        <v>1032</v>
      </c>
      <c r="B530" s="163">
        <v>0</v>
      </c>
    </row>
    <row r="531" spans="1:2" ht="19.5" customHeight="1">
      <c r="A531" s="158" t="s">
        <v>1033</v>
      </c>
      <c r="B531" s="163">
        <v>10</v>
      </c>
    </row>
    <row r="532" spans="1:2" ht="19.5" customHeight="1">
      <c r="A532" s="158" t="s">
        <v>272</v>
      </c>
      <c r="B532" s="163">
        <f>SUM(B533:B542)</f>
        <v>744</v>
      </c>
    </row>
    <row r="533" spans="1:2" ht="19.5" customHeight="1">
      <c r="A533" s="158" t="s">
        <v>738</v>
      </c>
      <c r="B533" s="163">
        <v>0</v>
      </c>
    </row>
    <row r="534" spans="1:2" ht="19.5" customHeight="1">
      <c r="A534" s="158" t="s">
        <v>739</v>
      </c>
      <c r="B534" s="163">
        <v>0</v>
      </c>
    </row>
    <row r="535" spans="1:2" ht="19.5" customHeight="1">
      <c r="A535" s="158" t="s">
        <v>740</v>
      </c>
      <c r="B535" s="163">
        <v>0</v>
      </c>
    </row>
    <row r="536" spans="1:2" ht="19.5" customHeight="1">
      <c r="A536" s="158" t="s">
        <v>1034</v>
      </c>
      <c r="B536" s="163">
        <v>0</v>
      </c>
    </row>
    <row r="537" spans="1:2" ht="19.5" customHeight="1">
      <c r="A537" s="158" t="s">
        <v>1035</v>
      </c>
      <c r="B537" s="163">
        <v>53</v>
      </c>
    </row>
    <row r="538" spans="1:2" ht="19.5" customHeight="1">
      <c r="A538" s="158" t="s">
        <v>1036</v>
      </c>
      <c r="B538" s="163">
        <v>0</v>
      </c>
    </row>
    <row r="539" spans="1:2" ht="19.5" customHeight="1">
      <c r="A539" s="158" t="s">
        <v>1037</v>
      </c>
      <c r="B539" s="163">
        <v>0</v>
      </c>
    </row>
    <row r="540" spans="1:2" ht="19.5" customHeight="1">
      <c r="A540" s="158" t="s">
        <v>1038</v>
      </c>
      <c r="B540" s="163">
        <v>691</v>
      </c>
    </row>
    <row r="541" spans="1:2" ht="19.5" customHeight="1">
      <c r="A541" s="158" t="s">
        <v>1039</v>
      </c>
      <c r="B541" s="163">
        <v>0</v>
      </c>
    </row>
    <row r="542" spans="1:2" ht="19.5" customHeight="1">
      <c r="A542" s="158" t="s">
        <v>1040</v>
      </c>
      <c r="B542" s="163">
        <v>0</v>
      </c>
    </row>
    <row r="543" spans="1:2" ht="19.5" customHeight="1">
      <c r="A543" s="158" t="s">
        <v>1041</v>
      </c>
      <c r="B543" s="163">
        <f>SUM(B544:B551)</f>
        <v>2</v>
      </c>
    </row>
    <row r="544" spans="1:2" ht="19.5" customHeight="1">
      <c r="A544" s="158" t="s">
        <v>738</v>
      </c>
      <c r="B544" s="163">
        <v>0</v>
      </c>
    </row>
    <row r="545" spans="1:2" ht="19.5" customHeight="1">
      <c r="A545" s="158" t="s">
        <v>739</v>
      </c>
      <c r="B545" s="163">
        <v>0</v>
      </c>
    </row>
    <row r="546" spans="1:2" ht="19.5" customHeight="1">
      <c r="A546" s="158" t="s">
        <v>740</v>
      </c>
      <c r="B546" s="163">
        <v>0</v>
      </c>
    </row>
    <row r="547" spans="1:2" ht="19.5" customHeight="1">
      <c r="A547" s="158" t="s">
        <v>1042</v>
      </c>
      <c r="B547" s="163">
        <v>0</v>
      </c>
    </row>
    <row r="548" spans="1:2" ht="19.5" customHeight="1">
      <c r="A548" s="158" t="s">
        <v>1043</v>
      </c>
      <c r="B548" s="163">
        <v>0</v>
      </c>
    </row>
    <row r="549" spans="1:2" ht="19.5" customHeight="1">
      <c r="A549" s="158" t="s">
        <v>1044</v>
      </c>
      <c r="B549" s="163">
        <v>0</v>
      </c>
    </row>
    <row r="550" spans="1:2" ht="19.5" customHeight="1">
      <c r="A550" s="158" t="s">
        <v>1045</v>
      </c>
      <c r="B550" s="163">
        <v>2</v>
      </c>
    </row>
    <row r="551" spans="1:2" ht="19.5" customHeight="1">
      <c r="A551" s="158" t="s">
        <v>1046</v>
      </c>
      <c r="B551" s="163">
        <v>0</v>
      </c>
    </row>
    <row r="552" spans="1:2" ht="19.5" customHeight="1">
      <c r="A552" s="158" t="s">
        <v>1047</v>
      </c>
      <c r="B552" s="163">
        <f>SUM(B553:B558)</f>
        <v>0</v>
      </c>
    </row>
    <row r="553" spans="1:2" ht="19.5" customHeight="1">
      <c r="A553" s="158" t="s">
        <v>738</v>
      </c>
      <c r="B553" s="163">
        <v>0</v>
      </c>
    </row>
    <row r="554" spans="1:2" ht="19.5" customHeight="1">
      <c r="A554" s="158" t="s">
        <v>739</v>
      </c>
      <c r="B554" s="163">
        <v>0</v>
      </c>
    </row>
    <row r="555" spans="1:2" ht="19.5" customHeight="1">
      <c r="A555" s="158" t="s">
        <v>740</v>
      </c>
      <c r="B555" s="163">
        <v>0</v>
      </c>
    </row>
    <row r="556" spans="1:2" ht="19.5" customHeight="1">
      <c r="A556" s="158" t="s">
        <v>1048</v>
      </c>
      <c r="B556" s="163">
        <v>0</v>
      </c>
    </row>
    <row r="557" spans="1:2" ht="19.5" customHeight="1">
      <c r="A557" s="158" t="s">
        <v>1049</v>
      </c>
      <c r="B557" s="163">
        <v>0</v>
      </c>
    </row>
    <row r="558" spans="1:2" ht="19.5" customHeight="1">
      <c r="A558" s="158" t="s">
        <v>1050</v>
      </c>
      <c r="B558" s="163">
        <v>0</v>
      </c>
    </row>
    <row r="559" spans="1:2" ht="19.5" customHeight="1">
      <c r="A559" s="158" t="s">
        <v>1051</v>
      </c>
      <c r="B559" s="163">
        <f>SUM(B560:B562)</f>
        <v>1565</v>
      </c>
    </row>
    <row r="560" spans="1:2" ht="19.5" customHeight="1">
      <c r="A560" s="158" t="s">
        <v>1052</v>
      </c>
      <c r="B560" s="163">
        <v>0</v>
      </c>
    </row>
    <row r="561" spans="1:2" ht="19.5" customHeight="1">
      <c r="A561" s="158" t="s">
        <v>1053</v>
      </c>
      <c r="B561" s="163">
        <v>1116</v>
      </c>
    </row>
    <row r="562" spans="1:2" ht="19.5" customHeight="1">
      <c r="A562" s="158" t="s">
        <v>1054</v>
      </c>
      <c r="B562" s="163">
        <v>449</v>
      </c>
    </row>
    <row r="563" spans="1:2" ht="19.5" customHeight="1">
      <c r="A563" s="158" t="s">
        <v>274</v>
      </c>
      <c r="B563" s="163">
        <f>SUM(B564,B578,B586,B588,B597,B601,B611,B619,B626,B633,B642,B647,B650,B653,B656,B659,B662,B666,B671,B679)</f>
        <v>12715</v>
      </c>
    </row>
    <row r="564" spans="1:2" ht="19.5" customHeight="1">
      <c r="A564" s="158" t="s">
        <v>275</v>
      </c>
      <c r="B564" s="163">
        <f>SUM(B565:B577)</f>
        <v>174</v>
      </c>
    </row>
    <row r="565" spans="1:2" ht="19.5" customHeight="1">
      <c r="A565" s="158" t="s">
        <v>738</v>
      </c>
      <c r="B565" s="163">
        <v>0</v>
      </c>
    </row>
    <row r="566" spans="1:2" ht="19.5" customHeight="1">
      <c r="A566" s="158" t="s">
        <v>739</v>
      </c>
      <c r="B566" s="163">
        <v>163</v>
      </c>
    </row>
    <row r="567" spans="1:2" ht="19.5" customHeight="1">
      <c r="A567" s="158" t="s">
        <v>740</v>
      </c>
      <c r="B567" s="163">
        <v>0</v>
      </c>
    </row>
    <row r="568" spans="1:2" ht="19.5" customHeight="1">
      <c r="A568" s="158" t="s">
        <v>1055</v>
      </c>
      <c r="B568" s="163">
        <v>0</v>
      </c>
    </row>
    <row r="569" spans="1:2" ht="19.5" customHeight="1">
      <c r="A569" s="158" t="s">
        <v>1056</v>
      </c>
      <c r="B569" s="163">
        <v>5</v>
      </c>
    </row>
    <row r="570" spans="1:2" ht="19.5" customHeight="1">
      <c r="A570" s="158" t="s">
        <v>1057</v>
      </c>
      <c r="B570" s="163">
        <v>0</v>
      </c>
    </row>
    <row r="571" spans="1:2" ht="19.5" customHeight="1">
      <c r="A571" s="158" t="s">
        <v>1058</v>
      </c>
      <c r="B571" s="163">
        <v>0</v>
      </c>
    </row>
    <row r="572" spans="1:2" ht="19.5" customHeight="1">
      <c r="A572" s="158" t="s">
        <v>774</v>
      </c>
      <c r="B572" s="163">
        <v>0</v>
      </c>
    </row>
    <row r="573" spans="1:2" ht="19.5" customHeight="1">
      <c r="A573" s="158" t="s">
        <v>1059</v>
      </c>
      <c r="B573" s="163">
        <v>0</v>
      </c>
    </row>
    <row r="574" spans="1:2" ht="19.5" customHeight="1">
      <c r="A574" s="158" t="s">
        <v>1060</v>
      </c>
      <c r="B574" s="163">
        <v>0</v>
      </c>
    </row>
    <row r="575" spans="1:2" ht="19.5" customHeight="1">
      <c r="A575" s="158" t="s">
        <v>1061</v>
      </c>
      <c r="B575" s="163">
        <v>0</v>
      </c>
    </row>
    <row r="576" spans="1:2" ht="19.5" customHeight="1">
      <c r="A576" s="158" t="s">
        <v>1062</v>
      </c>
      <c r="B576" s="163">
        <v>6</v>
      </c>
    </row>
    <row r="577" spans="1:2" ht="19.5" customHeight="1">
      <c r="A577" s="158" t="s">
        <v>1063</v>
      </c>
      <c r="B577" s="163">
        <v>0</v>
      </c>
    </row>
    <row r="578" spans="1:2" ht="19.5" customHeight="1">
      <c r="A578" s="158" t="s">
        <v>276</v>
      </c>
      <c r="B578" s="163">
        <f>SUM(B579:B585)</f>
        <v>3445</v>
      </c>
    </row>
    <row r="579" spans="1:2" ht="19.5" customHeight="1">
      <c r="A579" s="158" t="s">
        <v>738</v>
      </c>
      <c r="B579" s="163">
        <v>0</v>
      </c>
    </row>
    <row r="580" spans="1:2" ht="19.5" customHeight="1">
      <c r="A580" s="158" t="s">
        <v>739</v>
      </c>
      <c r="B580" s="163">
        <v>9</v>
      </c>
    </row>
    <row r="581" spans="1:2" ht="19.5" customHeight="1">
      <c r="A581" s="158" t="s">
        <v>740</v>
      </c>
      <c r="B581" s="163">
        <v>0</v>
      </c>
    </row>
    <row r="582" spans="1:2" ht="19.5" customHeight="1">
      <c r="A582" s="158" t="s">
        <v>1064</v>
      </c>
      <c r="B582" s="163">
        <v>0</v>
      </c>
    </row>
    <row r="583" spans="1:2" ht="19.5" customHeight="1">
      <c r="A583" s="158" t="s">
        <v>1065</v>
      </c>
      <c r="B583" s="163">
        <v>0</v>
      </c>
    </row>
    <row r="584" spans="1:2" ht="19.5" customHeight="1">
      <c r="A584" s="158" t="s">
        <v>1066</v>
      </c>
      <c r="B584" s="163">
        <v>2206</v>
      </c>
    </row>
    <row r="585" spans="1:2" ht="19.5" customHeight="1">
      <c r="A585" s="158" t="s">
        <v>1067</v>
      </c>
      <c r="B585" s="163">
        <v>1230</v>
      </c>
    </row>
    <row r="586" spans="1:2" ht="19.5" customHeight="1">
      <c r="A586" s="158" t="s">
        <v>416</v>
      </c>
      <c r="B586" s="163">
        <f>B587</f>
        <v>0</v>
      </c>
    </row>
    <row r="587" spans="1:2" ht="19.5" customHeight="1">
      <c r="A587" s="158" t="s">
        <v>1068</v>
      </c>
      <c r="B587" s="163">
        <v>0</v>
      </c>
    </row>
    <row r="588" spans="1:2" ht="19.5" customHeight="1">
      <c r="A588" s="158" t="s">
        <v>277</v>
      </c>
      <c r="B588" s="163">
        <f>SUM(B589:B596)</f>
        <v>61</v>
      </c>
    </row>
    <row r="589" spans="1:2" ht="19.5" customHeight="1">
      <c r="A589" s="158" t="s">
        <v>1069</v>
      </c>
      <c r="B589" s="163">
        <v>0</v>
      </c>
    </row>
    <row r="590" spans="1:2" ht="19.5" customHeight="1">
      <c r="A590" s="158" t="s">
        <v>1070</v>
      </c>
      <c r="B590" s="163">
        <v>0</v>
      </c>
    </row>
    <row r="591" spans="1:2" ht="19.5" customHeight="1">
      <c r="A591" s="158" t="s">
        <v>1071</v>
      </c>
      <c r="B591" s="163">
        <v>0</v>
      </c>
    </row>
    <row r="592" spans="1:2" ht="19.5" customHeight="1">
      <c r="A592" s="158" t="s">
        <v>1072</v>
      </c>
      <c r="B592" s="163">
        <v>0</v>
      </c>
    </row>
    <row r="593" spans="1:2" ht="19.5" customHeight="1">
      <c r="A593" s="158" t="s">
        <v>1073</v>
      </c>
      <c r="B593" s="163">
        <v>0</v>
      </c>
    </row>
    <row r="594" spans="1:2" ht="19.5" customHeight="1">
      <c r="A594" s="158" t="s">
        <v>1074</v>
      </c>
      <c r="B594" s="163">
        <v>0</v>
      </c>
    </row>
    <row r="595" spans="1:2" ht="19.5" customHeight="1">
      <c r="A595" s="158" t="s">
        <v>1075</v>
      </c>
      <c r="B595" s="163">
        <v>61</v>
      </c>
    </row>
    <row r="596" spans="1:2" ht="19.5" customHeight="1">
      <c r="A596" s="158" t="s">
        <v>1076</v>
      </c>
      <c r="B596" s="163">
        <v>0</v>
      </c>
    </row>
    <row r="597" spans="1:2" ht="19.5" customHeight="1">
      <c r="A597" s="158" t="s">
        <v>278</v>
      </c>
      <c r="B597" s="163">
        <f>SUM(B598:B600)</f>
        <v>0</v>
      </c>
    </row>
    <row r="598" spans="1:2" ht="19.5" customHeight="1">
      <c r="A598" s="158" t="s">
        <v>1077</v>
      </c>
      <c r="B598" s="163">
        <v>0</v>
      </c>
    </row>
    <row r="599" spans="1:2" ht="19.5" customHeight="1">
      <c r="A599" s="158" t="s">
        <v>1078</v>
      </c>
      <c r="B599" s="163">
        <v>0</v>
      </c>
    </row>
    <row r="600" spans="1:2" ht="19.5" customHeight="1">
      <c r="A600" s="158" t="s">
        <v>1079</v>
      </c>
      <c r="B600" s="163">
        <v>0</v>
      </c>
    </row>
    <row r="601" spans="1:2" ht="19.5" customHeight="1">
      <c r="A601" s="158" t="s">
        <v>279</v>
      </c>
      <c r="B601" s="163">
        <f>SUM(B602:B610)</f>
        <v>360</v>
      </c>
    </row>
    <row r="602" spans="1:2" ht="19.5" customHeight="1">
      <c r="A602" s="158" t="s">
        <v>1080</v>
      </c>
      <c r="B602" s="163">
        <v>0</v>
      </c>
    </row>
    <row r="603" spans="1:2" ht="19.5" customHeight="1">
      <c r="A603" s="158" t="s">
        <v>1081</v>
      </c>
      <c r="B603" s="163">
        <v>0</v>
      </c>
    </row>
    <row r="604" spans="1:2" ht="19.5" customHeight="1">
      <c r="A604" s="158" t="s">
        <v>1082</v>
      </c>
      <c r="B604" s="163">
        <v>0</v>
      </c>
    </row>
    <row r="605" spans="1:2" ht="19.5" customHeight="1">
      <c r="A605" s="158" t="s">
        <v>1083</v>
      </c>
      <c r="B605" s="163">
        <v>0</v>
      </c>
    </row>
    <row r="606" spans="1:2" ht="19.5" customHeight="1">
      <c r="A606" s="158" t="s">
        <v>1084</v>
      </c>
      <c r="B606" s="163">
        <v>0</v>
      </c>
    </row>
    <row r="607" spans="1:2" ht="19.5" customHeight="1">
      <c r="A607" s="158" t="s">
        <v>1085</v>
      </c>
      <c r="B607" s="163">
        <v>0</v>
      </c>
    </row>
    <row r="608" spans="1:2" ht="19.5" customHeight="1">
      <c r="A608" s="158" t="s">
        <v>1086</v>
      </c>
      <c r="B608" s="163">
        <v>0</v>
      </c>
    </row>
    <row r="609" spans="1:2" ht="19.5" customHeight="1">
      <c r="A609" s="158" t="s">
        <v>1087</v>
      </c>
      <c r="B609" s="163">
        <v>0</v>
      </c>
    </row>
    <row r="610" spans="1:2" ht="19.5" customHeight="1">
      <c r="A610" s="158" t="s">
        <v>1088</v>
      </c>
      <c r="B610" s="163">
        <v>360</v>
      </c>
    </row>
    <row r="611" spans="1:2" ht="19.5" customHeight="1">
      <c r="A611" s="158" t="s">
        <v>280</v>
      </c>
      <c r="B611" s="163">
        <f>SUM(B612:B618)</f>
        <v>455</v>
      </c>
    </row>
    <row r="612" spans="1:2" ht="19.5" customHeight="1">
      <c r="A612" s="158" t="s">
        <v>1089</v>
      </c>
      <c r="B612" s="163">
        <v>32</v>
      </c>
    </row>
    <row r="613" spans="1:2" ht="19.5" customHeight="1">
      <c r="A613" s="158" t="s">
        <v>1090</v>
      </c>
      <c r="B613" s="163">
        <v>0</v>
      </c>
    </row>
    <row r="614" spans="1:2" ht="19.5" customHeight="1">
      <c r="A614" s="158" t="s">
        <v>1091</v>
      </c>
      <c r="B614" s="163">
        <v>41</v>
      </c>
    </row>
    <row r="615" spans="1:2" ht="19.5" customHeight="1">
      <c r="A615" s="158" t="s">
        <v>1092</v>
      </c>
      <c r="B615" s="163">
        <v>0</v>
      </c>
    </row>
    <row r="616" spans="1:2" ht="19.5" customHeight="1">
      <c r="A616" s="158" t="s">
        <v>1093</v>
      </c>
      <c r="B616" s="163">
        <v>98</v>
      </c>
    </row>
    <row r="617" spans="1:2" ht="19.5" customHeight="1">
      <c r="A617" s="158" t="s">
        <v>1094</v>
      </c>
      <c r="B617" s="163">
        <v>0</v>
      </c>
    </row>
    <row r="618" spans="1:2" ht="19.5" customHeight="1">
      <c r="A618" s="158" t="s">
        <v>1095</v>
      </c>
      <c r="B618" s="163">
        <v>284</v>
      </c>
    </row>
    <row r="619" spans="1:2" ht="19.5" customHeight="1">
      <c r="A619" s="158" t="s">
        <v>281</v>
      </c>
      <c r="B619" s="163">
        <f>SUM(B620:B625)</f>
        <v>432</v>
      </c>
    </row>
    <row r="620" spans="1:2" ht="19.5" customHeight="1">
      <c r="A620" s="158" t="s">
        <v>1096</v>
      </c>
      <c r="B620" s="163">
        <v>94</v>
      </c>
    </row>
    <row r="621" spans="1:2" ht="19.5" customHeight="1">
      <c r="A621" s="158" t="s">
        <v>1097</v>
      </c>
      <c r="B621" s="163">
        <v>0</v>
      </c>
    </row>
    <row r="622" spans="1:2" ht="19.5" customHeight="1">
      <c r="A622" s="158" t="s">
        <v>1098</v>
      </c>
      <c r="B622" s="163">
        <v>0</v>
      </c>
    </row>
    <row r="623" spans="1:2" ht="19.5" customHeight="1">
      <c r="A623" s="158" t="s">
        <v>1099</v>
      </c>
      <c r="B623" s="163">
        <v>0</v>
      </c>
    </row>
    <row r="624" spans="1:2" ht="19.5" customHeight="1">
      <c r="A624" s="158" t="s">
        <v>1100</v>
      </c>
      <c r="B624" s="163">
        <v>8</v>
      </c>
    </row>
    <row r="625" spans="1:2" ht="19.5" customHeight="1">
      <c r="A625" s="158" t="s">
        <v>1101</v>
      </c>
      <c r="B625" s="163">
        <v>330</v>
      </c>
    </row>
    <row r="626" spans="1:2" ht="19.5" customHeight="1">
      <c r="A626" s="158" t="s">
        <v>282</v>
      </c>
      <c r="B626" s="163">
        <f>SUM(B627:B632)</f>
        <v>464</v>
      </c>
    </row>
    <row r="627" spans="1:2" ht="19.5" customHeight="1">
      <c r="A627" s="158" t="s">
        <v>1102</v>
      </c>
      <c r="B627" s="163">
        <v>0</v>
      </c>
    </row>
    <row r="628" spans="1:2" ht="19.5" customHeight="1">
      <c r="A628" s="158" t="s">
        <v>1103</v>
      </c>
      <c r="B628" s="163">
        <v>376</v>
      </c>
    </row>
    <row r="629" spans="1:2" ht="19.5" customHeight="1">
      <c r="A629" s="158" t="s">
        <v>1104</v>
      </c>
      <c r="B629" s="163">
        <v>0</v>
      </c>
    </row>
    <row r="630" spans="1:2" ht="19.5" customHeight="1">
      <c r="A630" s="158" t="s">
        <v>1105</v>
      </c>
      <c r="B630" s="163">
        <v>0</v>
      </c>
    </row>
    <row r="631" spans="1:2" ht="19.5" customHeight="1">
      <c r="A631" s="158" t="s">
        <v>1106</v>
      </c>
      <c r="B631" s="163">
        <v>0</v>
      </c>
    </row>
    <row r="632" spans="1:2" ht="19.5" customHeight="1">
      <c r="A632" s="158" t="s">
        <v>1107</v>
      </c>
      <c r="B632" s="163">
        <v>88</v>
      </c>
    </row>
    <row r="633" spans="1:2" ht="19.5" customHeight="1">
      <c r="A633" s="158" t="s">
        <v>283</v>
      </c>
      <c r="B633" s="163">
        <f>SUM(B634:B641)</f>
        <v>1634</v>
      </c>
    </row>
    <row r="634" spans="1:2" ht="19.5" customHeight="1">
      <c r="A634" s="158" t="s">
        <v>738</v>
      </c>
      <c r="B634" s="163">
        <v>0</v>
      </c>
    </row>
    <row r="635" spans="1:2" ht="19.5" customHeight="1">
      <c r="A635" s="158" t="s">
        <v>739</v>
      </c>
      <c r="B635" s="163">
        <v>0</v>
      </c>
    </row>
    <row r="636" spans="1:2" ht="19.5" customHeight="1">
      <c r="A636" s="158" t="s">
        <v>740</v>
      </c>
      <c r="B636" s="163">
        <v>0</v>
      </c>
    </row>
    <row r="637" spans="1:2" ht="19.5" customHeight="1">
      <c r="A637" s="158" t="s">
        <v>1108</v>
      </c>
      <c r="B637" s="163">
        <v>19</v>
      </c>
    </row>
    <row r="638" spans="1:2" ht="19.5" customHeight="1">
      <c r="A638" s="158" t="s">
        <v>1109</v>
      </c>
      <c r="B638" s="163">
        <v>0</v>
      </c>
    </row>
    <row r="639" spans="1:2" ht="19.5" customHeight="1">
      <c r="A639" s="158" t="s">
        <v>1110</v>
      </c>
      <c r="B639" s="163">
        <v>0</v>
      </c>
    </row>
    <row r="640" spans="1:2" ht="19.5" customHeight="1">
      <c r="A640" s="158" t="s">
        <v>1111</v>
      </c>
      <c r="B640" s="163">
        <v>274</v>
      </c>
    </row>
    <row r="641" spans="1:2" ht="19.5" customHeight="1">
      <c r="A641" s="158" t="s">
        <v>1112</v>
      </c>
      <c r="B641" s="163">
        <v>1341</v>
      </c>
    </row>
    <row r="642" spans="1:2" ht="19.5" customHeight="1">
      <c r="A642" s="158" t="s">
        <v>284</v>
      </c>
      <c r="B642" s="163">
        <f>SUM(B643:B646)</f>
        <v>0</v>
      </c>
    </row>
    <row r="643" spans="1:2" ht="19.5" customHeight="1">
      <c r="A643" s="158" t="s">
        <v>738</v>
      </c>
      <c r="B643" s="163">
        <v>0</v>
      </c>
    </row>
    <row r="644" spans="1:2" ht="19.5" customHeight="1">
      <c r="A644" s="158" t="s">
        <v>739</v>
      </c>
      <c r="B644" s="163">
        <v>0</v>
      </c>
    </row>
    <row r="645" spans="1:2" ht="19.5" customHeight="1">
      <c r="A645" s="158" t="s">
        <v>740</v>
      </c>
      <c r="B645" s="163">
        <v>0</v>
      </c>
    </row>
    <row r="646" spans="1:2" ht="19.5" customHeight="1">
      <c r="A646" s="158" t="s">
        <v>1113</v>
      </c>
      <c r="B646" s="163">
        <v>0</v>
      </c>
    </row>
    <row r="647" spans="1:2" ht="19.5" customHeight="1">
      <c r="A647" s="158" t="s">
        <v>285</v>
      </c>
      <c r="B647" s="163">
        <f>SUM(B648:B649)</f>
        <v>0</v>
      </c>
    </row>
    <row r="648" spans="1:2" ht="19.5" customHeight="1">
      <c r="A648" s="158" t="s">
        <v>1114</v>
      </c>
      <c r="B648" s="163">
        <v>0</v>
      </c>
    </row>
    <row r="649" spans="1:2" ht="19.5" customHeight="1">
      <c r="A649" s="158" t="s">
        <v>1115</v>
      </c>
      <c r="B649" s="163">
        <v>0</v>
      </c>
    </row>
    <row r="650" spans="1:2" ht="19.5" customHeight="1">
      <c r="A650" s="158" t="s">
        <v>286</v>
      </c>
      <c r="B650" s="163">
        <f>SUM(B651:B652)</f>
        <v>13</v>
      </c>
    </row>
    <row r="651" spans="1:2" ht="19.5" customHeight="1">
      <c r="A651" s="158" t="s">
        <v>1116</v>
      </c>
      <c r="B651" s="163">
        <v>13</v>
      </c>
    </row>
    <row r="652" spans="1:2" ht="19.5" customHeight="1">
      <c r="A652" s="158" t="s">
        <v>1117</v>
      </c>
      <c r="B652" s="163">
        <v>0</v>
      </c>
    </row>
    <row r="653" spans="1:2" ht="19.5" customHeight="1">
      <c r="A653" s="158" t="s">
        <v>287</v>
      </c>
      <c r="B653" s="163">
        <f>SUM(B654:B655)</f>
        <v>2</v>
      </c>
    </row>
    <row r="654" spans="1:2" ht="19.5" customHeight="1">
      <c r="A654" s="158" t="s">
        <v>1118</v>
      </c>
      <c r="B654" s="163">
        <v>2</v>
      </c>
    </row>
    <row r="655" spans="1:2" ht="19.5" customHeight="1">
      <c r="A655" s="158" t="s">
        <v>1119</v>
      </c>
      <c r="B655" s="163">
        <v>0</v>
      </c>
    </row>
    <row r="656" spans="1:2" ht="19.5" customHeight="1">
      <c r="A656" s="158" t="s">
        <v>288</v>
      </c>
      <c r="B656" s="163">
        <f>SUM(B657:B658)</f>
        <v>0</v>
      </c>
    </row>
    <row r="657" spans="1:2" ht="19.5" customHeight="1">
      <c r="A657" s="158" t="s">
        <v>1120</v>
      </c>
      <c r="B657" s="163">
        <v>0</v>
      </c>
    </row>
    <row r="658" spans="1:2" ht="19.5" customHeight="1">
      <c r="A658" s="158" t="s">
        <v>1121</v>
      </c>
      <c r="B658" s="163">
        <v>0</v>
      </c>
    </row>
    <row r="659" spans="1:2" ht="19.5" customHeight="1">
      <c r="A659" s="158" t="s">
        <v>289</v>
      </c>
      <c r="B659" s="163">
        <f>SUM(B660:B661)</f>
        <v>2</v>
      </c>
    </row>
    <row r="660" spans="1:2" ht="19.5" customHeight="1">
      <c r="A660" s="158" t="s">
        <v>1122</v>
      </c>
      <c r="B660" s="163">
        <v>2</v>
      </c>
    </row>
    <row r="661" spans="1:2" ht="19.5" customHeight="1">
      <c r="A661" s="158" t="s">
        <v>1123</v>
      </c>
      <c r="B661" s="163">
        <v>0</v>
      </c>
    </row>
    <row r="662" spans="1:2" ht="19.5" customHeight="1">
      <c r="A662" s="158" t="s">
        <v>290</v>
      </c>
      <c r="B662" s="163">
        <f>SUM(B663:B665)</f>
        <v>1312</v>
      </c>
    </row>
    <row r="663" spans="1:2" ht="19.5" customHeight="1">
      <c r="A663" s="158" t="s">
        <v>1124</v>
      </c>
      <c r="B663" s="163">
        <v>0</v>
      </c>
    </row>
    <row r="664" spans="1:2" ht="19.5" customHeight="1">
      <c r="A664" s="158" t="s">
        <v>1125</v>
      </c>
      <c r="B664" s="163">
        <v>1312</v>
      </c>
    </row>
    <row r="665" spans="1:2" ht="19.5" customHeight="1">
      <c r="A665" s="158" t="s">
        <v>1126</v>
      </c>
      <c r="B665" s="163">
        <v>0</v>
      </c>
    </row>
    <row r="666" spans="1:2" ht="19.5" customHeight="1">
      <c r="A666" s="158" t="s">
        <v>291</v>
      </c>
      <c r="B666" s="163">
        <f>SUM(B667:B670)</f>
        <v>0</v>
      </c>
    </row>
    <row r="667" spans="1:2" ht="19.5" customHeight="1">
      <c r="A667" s="158" t="s">
        <v>1127</v>
      </c>
      <c r="B667" s="163">
        <v>0</v>
      </c>
    </row>
    <row r="668" spans="1:2" ht="19.5" customHeight="1">
      <c r="A668" s="158" t="s">
        <v>1128</v>
      </c>
      <c r="B668" s="163">
        <v>0</v>
      </c>
    </row>
    <row r="669" spans="1:2" ht="19.5" customHeight="1">
      <c r="A669" s="158" t="s">
        <v>1129</v>
      </c>
      <c r="B669" s="163">
        <v>0</v>
      </c>
    </row>
    <row r="670" spans="1:2" ht="19.5" customHeight="1">
      <c r="A670" s="158" t="s">
        <v>1130</v>
      </c>
      <c r="B670" s="163">
        <v>0</v>
      </c>
    </row>
    <row r="671" spans="1:2" ht="19.5" customHeight="1">
      <c r="A671" s="158" t="s">
        <v>1131</v>
      </c>
      <c r="B671" s="163">
        <f>SUM(B672:B678)</f>
        <v>0</v>
      </c>
    </row>
    <row r="672" spans="1:2" ht="19.5" customHeight="1">
      <c r="A672" s="158" t="s">
        <v>738</v>
      </c>
      <c r="B672" s="163">
        <v>0</v>
      </c>
    </row>
    <row r="673" spans="1:2" ht="19.5" customHeight="1">
      <c r="A673" s="158" t="s">
        <v>739</v>
      </c>
      <c r="B673" s="163">
        <v>0</v>
      </c>
    </row>
    <row r="674" spans="1:2" ht="19.5" customHeight="1">
      <c r="A674" s="158" t="s">
        <v>740</v>
      </c>
      <c r="B674" s="163">
        <v>0</v>
      </c>
    </row>
    <row r="675" spans="1:2" ht="19.5" customHeight="1">
      <c r="A675" s="158" t="s">
        <v>1132</v>
      </c>
      <c r="B675" s="163">
        <v>0</v>
      </c>
    </row>
    <row r="676" spans="1:2" ht="19.5" customHeight="1">
      <c r="A676" s="158" t="s">
        <v>1133</v>
      </c>
      <c r="B676" s="163">
        <v>0</v>
      </c>
    </row>
    <row r="677" spans="1:2" ht="19.5" customHeight="1">
      <c r="A677" s="158" t="s">
        <v>747</v>
      </c>
      <c r="B677" s="163">
        <v>0</v>
      </c>
    </row>
    <row r="678" spans="1:2" ht="19.5" customHeight="1">
      <c r="A678" s="158" t="s">
        <v>1134</v>
      </c>
      <c r="B678" s="163">
        <v>0</v>
      </c>
    </row>
    <row r="679" spans="1:2" ht="19.5" customHeight="1">
      <c r="A679" s="158" t="s">
        <v>1135</v>
      </c>
      <c r="B679" s="163">
        <f>B680</f>
        <v>4361</v>
      </c>
    </row>
    <row r="680" spans="1:2" ht="19.5" customHeight="1">
      <c r="A680" s="158" t="s">
        <v>1136</v>
      </c>
      <c r="B680" s="163">
        <v>4361</v>
      </c>
    </row>
    <row r="681" spans="1:2" ht="19.5" customHeight="1">
      <c r="A681" s="158" t="s">
        <v>735</v>
      </c>
      <c r="B681" s="163">
        <f>SUM(B682,B687,B700,B704,B716,B719,B723,B728,B732,B736,B739,B748,B750)</f>
        <v>6680</v>
      </c>
    </row>
    <row r="682" spans="1:2" ht="19.5" customHeight="1">
      <c r="A682" s="158" t="s">
        <v>1137</v>
      </c>
      <c r="B682" s="163">
        <f>SUM(B683:B686)</f>
        <v>18</v>
      </c>
    </row>
    <row r="683" spans="1:2" ht="19.5" customHeight="1">
      <c r="A683" s="158" t="s">
        <v>738</v>
      </c>
      <c r="B683" s="163">
        <v>0</v>
      </c>
    </row>
    <row r="684" spans="1:2" ht="19.5" customHeight="1">
      <c r="A684" s="158" t="s">
        <v>739</v>
      </c>
      <c r="B684" s="163">
        <v>18</v>
      </c>
    </row>
    <row r="685" spans="1:2" ht="19.5" customHeight="1">
      <c r="A685" s="158" t="s">
        <v>740</v>
      </c>
      <c r="B685" s="163">
        <v>0</v>
      </c>
    </row>
    <row r="686" spans="1:2" ht="19.5" customHeight="1">
      <c r="A686" s="158" t="s">
        <v>1138</v>
      </c>
      <c r="B686" s="163">
        <v>0</v>
      </c>
    </row>
    <row r="687" spans="1:2" ht="19.5" customHeight="1">
      <c r="A687" s="158" t="s">
        <v>293</v>
      </c>
      <c r="B687" s="163">
        <f>SUM(B688:B699)</f>
        <v>1</v>
      </c>
    </row>
    <row r="688" spans="1:2" ht="19.5" customHeight="1">
      <c r="A688" s="158" t="s">
        <v>1139</v>
      </c>
      <c r="B688" s="163">
        <v>0</v>
      </c>
    </row>
    <row r="689" spans="1:2" ht="19.5" customHeight="1">
      <c r="A689" s="158" t="s">
        <v>1140</v>
      </c>
      <c r="B689" s="163">
        <v>0</v>
      </c>
    </row>
    <row r="690" spans="1:2" ht="19.5" customHeight="1">
      <c r="A690" s="158" t="s">
        <v>1141</v>
      </c>
      <c r="B690" s="163">
        <v>0</v>
      </c>
    </row>
    <row r="691" spans="1:2" ht="19.5" customHeight="1">
      <c r="A691" s="158" t="s">
        <v>1142</v>
      </c>
      <c r="B691" s="163">
        <v>0</v>
      </c>
    </row>
    <row r="692" spans="1:2" ht="19.5" customHeight="1">
      <c r="A692" s="158" t="s">
        <v>1143</v>
      </c>
      <c r="B692" s="163">
        <v>0</v>
      </c>
    </row>
    <row r="693" spans="1:2" ht="19.5" customHeight="1">
      <c r="A693" s="158" t="s">
        <v>1144</v>
      </c>
      <c r="B693" s="163">
        <v>0</v>
      </c>
    </row>
    <row r="694" spans="1:2" ht="19.5" customHeight="1">
      <c r="A694" s="158" t="s">
        <v>1145</v>
      </c>
      <c r="B694" s="163">
        <v>0</v>
      </c>
    </row>
    <row r="695" spans="1:2" ht="19.5" customHeight="1">
      <c r="A695" s="158" t="s">
        <v>1146</v>
      </c>
      <c r="B695" s="163">
        <v>0</v>
      </c>
    </row>
    <row r="696" spans="1:2" ht="19.5" customHeight="1">
      <c r="A696" s="158" t="s">
        <v>1147</v>
      </c>
      <c r="B696" s="163">
        <v>0</v>
      </c>
    </row>
    <row r="697" spans="1:2" ht="19.5" customHeight="1">
      <c r="A697" s="158" t="s">
        <v>1148</v>
      </c>
      <c r="B697" s="163">
        <v>0</v>
      </c>
    </row>
    <row r="698" spans="1:2" ht="19.5" customHeight="1">
      <c r="A698" s="158" t="s">
        <v>1149</v>
      </c>
      <c r="B698" s="163">
        <v>0</v>
      </c>
    </row>
    <row r="699" spans="1:2" ht="19.5" customHeight="1">
      <c r="A699" s="158" t="s">
        <v>1150</v>
      </c>
      <c r="B699" s="163">
        <v>1</v>
      </c>
    </row>
    <row r="700" spans="1:2" ht="19.5" customHeight="1">
      <c r="A700" s="158" t="s">
        <v>294</v>
      </c>
      <c r="B700" s="163">
        <f>SUM(B701:B703)</f>
        <v>461</v>
      </c>
    </row>
    <row r="701" spans="1:2" ht="19.5" customHeight="1">
      <c r="A701" s="158" t="s">
        <v>1151</v>
      </c>
      <c r="B701" s="163">
        <v>74</v>
      </c>
    </row>
    <row r="702" spans="1:2" ht="19.5" customHeight="1">
      <c r="A702" s="158" t="s">
        <v>1152</v>
      </c>
      <c r="B702" s="163">
        <v>150</v>
      </c>
    </row>
    <row r="703" spans="1:2" ht="19.5" customHeight="1">
      <c r="A703" s="158" t="s">
        <v>1153</v>
      </c>
      <c r="B703" s="163">
        <v>237</v>
      </c>
    </row>
    <row r="704" spans="1:2" ht="19.5" customHeight="1">
      <c r="A704" s="158" t="s">
        <v>295</v>
      </c>
      <c r="B704" s="163">
        <f>SUM(B705:B715)</f>
        <v>2537</v>
      </c>
    </row>
    <row r="705" spans="1:2" ht="19.5" customHeight="1">
      <c r="A705" s="158" t="s">
        <v>1154</v>
      </c>
      <c r="B705" s="163">
        <v>0</v>
      </c>
    </row>
    <row r="706" spans="1:2" ht="19.5" customHeight="1">
      <c r="A706" s="158" t="s">
        <v>1155</v>
      </c>
      <c r="B706" s="163">
        <v>0</v>
      </c>
    </row>
    <row r="707" spans="1:2" ht="19.5" customHeight="1">
      <c r="A707" s="158" t="s">
        <v>1156</v>
      </c>
      <c r="B707" s="163">
        <v>0</v>
      </c>
    </row>
    <row r="708" spans="1:2" ht="19.5" customHeight="1">
      <c r="A708" s="158" t="s">
        <v>1157</v>
      </c>
      <c r="B708" s="163">
        <v>0</v>
      </c>
    </row>
    <row r="709" spans="1:2" ht="19.5" customHeight="1">
      <c r="A709" s="158" t="s">
        <v>1158</v>
      </c>
      <c r="B709" s="163">
        <v>0</v>
      </c>
    </row>
    <row r="710" spans="1:2" ht="19.5" customHeight="1">
      <c r="A710" s="158" t="s">
        <v>1159</v>
      </c>
      <c r="B710" s="163">
        <v>0</v>
      </c>
    </row>
    <row r="711" spans="1:2" ht="19.5" customHeight="1">
      <c r="A711" s="158" t="s">
        <v>1160</v>
      </c>
      <c r="B711" s="163">
        <v>0</v>
      </c>
    </row>
    <row r="712" spans="1:2" ht="19.5" customHeight="1">
      <c r="A712" s="158" t="s">
        <v>1161</v>
      </c>
      <c r="B712" s="163">
        <v>1865</v>
      </c>
    </row>
    <row r="713" spans="1:2" ht="19.5" customHeight="1">
      <c r="A713" s="158" t="s">
        <v>1162</v>
      </c>
      <c r="B713" s="163">
        <v>254</v>
      </c>
    </row>
    <row r="714" spans="1:2" ht="19.5" customHeight="1">
      <c r="A714" s="158" t="s">
        <v>1163</v>
      </c>
      <c r="B714" s="163">
        <v>0</v>
      </c>
    </row>
    <row r="715" spans="1:2" ht="19.5" customHeight="1">
      <c r="A715" s="158" t="s">
        <v>1164</v>
      </c>
      <c r="B715" s="163">
        <v>418</v>
      </c>
    </row>
    <row r="716" spans="1:2" ht="19.5" customHeight="1">
      <c r="A716" s="158" t="s">
        <v>296</v>
      </c>
      <c r="B716" s="163">
        <f>SUM(B717:B718)</f>
        <v>0</v>
      </c>
    </row>
    <row r="717" spans="1:2" ht="19.5" customHeight="1">
      <c r="A717" s="158" t="s">
        <v>1165</v>
      </c>
      <c r="B717" s="163">
        <v>0</v>
      </c>
    </row>
    <row r="718" spans="1:2" ht="19.5" customHeight="1">
      <c r="A718" s="158" t="s">
        <v>1166</v>
      </c>
      <c r="B718" s="163">
        <v>0</v>
      </c>
    </row>
    <row r="719" spans="1:2" ht="19.5" customHeight="1">
      <c r="A719" s="158" t="s">
        <v>297</v>
      </c>
      <c r="B719" s="163">
        <f>SUM(B720:B722)</f>
        <v>1490</v>
      </c>
    </row>
    <row r="720" spans="1:2" ht="19.5" customHeight="1">
      <c r="A720" s="158" t="s">
        <v>1167</v>
      </c>
      <c r="B720" s="163">
        <v>0</v>
      </c>
    </row>
    <row r="721" spans="1:2" ht="19.5" customHeight="1">
      <c r="A721" s="158" t="s">
        <v>1168</v>
      </c>
      <c r="B721" s="163">
        <v>150</v>
      </c>
    </row>
    <row r="722" spans="1:2" ht="19.5" customHeight="1">
      <c r="A722" s="158" t="s">
        <v>1169</v>
      </c>
      <c r="B722" s="163">
        <v>1340</v>
      </c>
    </row>
    <row r="723" spans="1:2" ht="19.5" customHeight="1">
      <c r="A723" s="158" t="s">
        <v>298</v>
      </c>
      <c r="B723" s="163">
        <f>SUM(B724:B727)</f>
        <v>0</v>
      </c>
    </row>
    <row r="724" spans="1:2" ht="19.5" customHeight="1">
      <c r="A724" s="158" t="s">
        <v>1170</v>
      </c>
      <c r="B724" s="163">
        <v>0</v>
      </c>
    </row>
    <row r="725" spans="1:2" ht="19.5" customHeight="1">
      <c r="A725" s="158" t="s">
        <v>1171</v>
      </c>
      <c r="B725" s="163">
        <v>0</v>
      </c>
    </row>
    <row r="726" spans="1:2" ht="19.5" customHeight="1">
      <c r="A726" s="158" t="s">
        <v>1172</v>
      </c>
      <c r="B726" s="163">
        <v>0</v>
      </c>
    </row>
    <row r="727" spans="1:2" ht="19.5" customHeight="1">
      <c r="A727" s="158" t="s">
        <v>1173</v>
      </c>
      <c r="B727" s="163">
        <v>0</v>
      </c>
    </row>
    <row r="728" spans="1:2" ht="19.5" customHeight="1">
      <c r="A728" s="158" t="s">
        <v>299</v>
      </c>
      <c r="B728" s="163">
        <f>SUM(B729:B731)</f>
        <v>2123</v>
      </c>
    </row>
    <row r="729" spans="1:2" ht="19.5" customHeight="1">
      <c r="A729" s="158" t="s">
        <v>1174</v>
      </c>
      <c r="B729" s="163">
        <v>262</v>
      </c>
    </row>
    <row r="730" spans="1:2" ht="19.5" customHeight="1">
      <c r="A730" s="158" t="s">
        <v>1175</v>
      </c>
      <c r="B730" s="163">
        <v>1859</v>
      </c>
    </row>
    <row r="731" spans="1:2" ht="19.5" customHeight="1">
      <c r="A731" s="158" t="s">
        <v>1176</v>
      </c>
      <c r="B731" s="163">
        <v>2</v>
      </c>
    </row>
    <row r="732" spans="1:2" ht="19.5" customHeight="1">
      <c r="A732" s="158" t="s">
        <v>300</v>
      </c>
      <c r="B732" s="163">
        <f>SUM(B733:B735)</f>
        <v>30</v>
      </c>
    </row>
    <row r="733" spans="1:2" ht="19.5" customHeight="1">
      <c r="A733" s="158" t="s">
        <v>1177</v>
      </c>
      <c r="B733" s="163">
        <v>28</v>
      </c>
    </row>
    <row r="734" spans="1:2" ht="19.5" customHeight="1">
      <c r="A734" s="158" t="s">
        <v>1178</v>
      </c>
      <c r="B734" s="163">
        <v>0</v>
      </c>
    </row>
    <row r="735" spans="1:2" ht="19.5" customHeight="1">
      <c r="A735" s="158" t="s">
        <v>1179</v>
      </c>
      <c r="B735" s="163">
        <v>2</v>
      </c>
    </row>
    <row r="736" spans="1:2" ht="19.5" customHeight="1">
      <c r="A736" s="158" t="s">
        <v>301</v>
      </c>
      <c r="B736" s="163">
        <f>SUM(B737:B738)</f>
        <v>15</v>
      </c>
    </row>
    <row r="737" spans="1:2" ht="19.5" customHeight="1">
      <c r="A737" s="158" t="s">
        <v>1180</v>
      </c>
      <c r="B737" s="163">
        <v>0</v>
      </c>
    </row>
    <row r="738" spans="1:2" ht="19.5" customHeight="1">
      <c r="A738" s="158" t="s">
        <v>1181</v>
      </c>
      <c r="B738" s="163">
        <v>15</v>
      </c>
    </row>
    <row r="739" spans="1:2" ht="19.5" customHeight="1">
      <c r="A739" s="158" t="s">
        <v>1182</v>
      </c>
      <c r="B739" s="163">
        <f>SUM(B740:B747)</f>
        <v>5</v>
      </c>
    </row>
    <row r="740" spans="1:2" ht="19.5" customHeight="1">
      <c r="A740" s="158" t="s">
        <v>738</v>
      </c>
      <c r="B740" s="163">
        <v>0</v>
      </c>
    </row>
    <row r="741" spans="1:2" ht="19.5" customHeight="1">
      <c r="A741" s="158" t="s">
        <v>739</v>
      </c>
      <c r="B741" s="163">
        <v>0</v>
      </c>
    </row>
    <row r="742" spans="1:2" ht="19.5" customHeight="1">
      <c r="A742" s="158" t="s">
        <v>740</v>
      </c>
      <c r="B742" s="163">
        <v>0</v>
      </c>
    </row>
    <row r="743" spans="1:2" ht="19.5" customHeight="1">
      <c r="A743" s="158" t="s">
        <v>774</v>
      </c>
      <c r="B743" s="163">
        <v>0</v>
      </c>
    </row>
    <row r="744" spans="1:2" ht="19.5" customHeight="1">
      <c r="A744" s="158" t="s">
        <v>1183</v>
      </c>
      <c r="B744" s="163">
        <v>0</v>
      </c>
    </row>
    <row r="745" spans="1:2" ht="19.5" customHeight="1">
      <c r="A745" s="158" t="s">
        <v>1184</v>
      </c>
      <c r="B745" s="163">
        <v>0</v>
      </c>
    </row>
    <row r="746" spans="1:2" ht="19.5" customHeight="1">
      <c r="A746" s="158" t="s">
        <v>747</v>
      </c>
      <c r="B746" s="163">
        <v>0</v>
      </c>
    </row>
    <row r="747" spans="1:2" ht="19.5" customHeight="1">
      <c r="A747" s="158" t="s">
        <v>1185</v>
      </c>
      <c r="B747" s="163">
        <v>5</v>
      </c>
    </row>
    <row r="748" spans="1:2" ht="19.5" customHeight="1">
      <c r="A748" s="158" t="s">
        <v>1186</v>
      </c>
      <c r="B748" s="163">
        <f>B749</f>
        <v>0</v>
      </c>
    </row>
    <row r="749" spans="1:2" ht="19.5" customHeight="1">
      <c r="A749" s="158" t="s">
        <v>1187</v>
      </c>
      <c r="B749" s="163">
        <v>0</v>
      </c>
    </row>
    <row r="750" spans="1:2" ht="19.5" customHeight="1">
      <c r="A750" s="158" t="s">
        <v>1188</v>
      </c>
      <c r="B750" s="163">
        <f>B751</f>
        <v>0</v>
      </c>
    </row>
    <row r="751" spans="1:2" ht="19.5" customHeight="1">
      <c r="A751" s="158" t="s">
        <v>1189</v>
      </c>
      <c r="B751" s="163">
        <v>0</v>
      </c>
    </row>
    <row r="752" spans="1:2" ht="19.5" customHeight="1">
      <c r="A752" s="158" t="s">
        <v>302</v>
      </c>
      <c r="B752" s="163">
        <f>SUM(B753,B763,B767,B775,B781,B788,B794,B797,B800,B802,B804,B810,B812,B814,B829)</f>
        <v>7837</v>
      </c>
    </row>
    <row r="753" spans="1:2" ht="19.5" customHeight="1">
      <c r="A753" s="158" t="s">
        <v>303</v>
      </c>
      <c r="B753" s="163">
        <f>SUM(B754:B762)</f>
        <v>2174</v>
      </c>
    </row>
    <row r="754" spans="1:2" ht="19.5" customHeight="1">
      <c r="A754" s="158" t="s">
        <v>738</v>
      </c>
      <c r="B754" s="163">
        <v>1970</v>
      </c>
    </row>
    <row r="755" spans="1:2" ht="19.5" customHeight="1">
      <c r="A755" s="158" t="s">
        <v>739</v>
      </c>
      <c r="B755" s="163">
        <v>204</v>
      </c>
    </row>
    <row r="756" spans="1:2" ht="19.5" customHeight="1">
      <c r="A756" s="158" t="s">
        <v>740</v>
      </c>
      <c r="B756" s="163">
        <v>0</v>
      </c>
    </row>
    <row r="757" spans="1:2" ht="19.5" customHeight="1">
      <c r="A757" s="158" t="s">
        <v>1190</v>
      </c>
      <c r="B757" s="163">
        <v>0</v>
      </c>
    </row>
    <row r="758" spans="1:2" ht="19.5" customHeight="1">
      <c r="A758" s="158" t="s">
        <v>1191</v>
      </c>
      <c r="B758" s="163">
        <v>0</v>
      </c>
    </row>
    <row r="759" spans="1:2" ht="19.5" customHeight="1">
      <c r="A759" s="158" t="s">
        <v>1192</v>
      </c>
      <c r="B759" s="163">
        <v>0</v>
      </c>
    </row>
    <row r="760" spans="1:2" ht="19.5" customHeight="1">
      <c r="A760" s="158" t="s">
        <v>1193</v>
      </c>
      <c r="B760" s="163">
        <v>0</v>
      </c>
    </row>
    <row r="761" spans="1:2" ht="19.5" customHeight="1">
      <c r="A761" s="158" t="s">
        <v>1194</v>
      </c>
      <c r="B761" s="163">
        <v>0</v>
      </c>
    </row>
    <row r="762" spans="1:2" ht="19.5" customHeight="1">
      <c r="A762" s="158" t="s">
        <v>1195</v>
      </c>
      <c r="B762" s="163">
        <v>0</v>
      </c>
    </row>
    <row r="763" spans="1:2" ht="19.5" customHeight="1">
      <c r="A763" s="158" t="s">
        <v>304</v>
      </c>
      <c r="B763" s="163">
        <f>SUM(B764:B766)</f>
        <v>0</v>
      </c>
    </row>
    <row r="764" spans="1:2" ht="19.5" customHeight="1">
      <c r="A764" s="158" t="s">
        <v>1196</v>
      </c>
      <c r="B764" s="163">
        <v>0</v>
      </c>
    </row>
    <row r="765" spans="1:2" ht="19.5" customHeight="1">
      <c r="A765" s="158" t="s">
        <v>1197</v>
      </c>
      <c r="B765" s="163">
        <v>0</v>
      </c>
    </row>
    <row r="766" spans="1:2" ht="19.5" customHeight="1">
      <c r="A766" s="158" t="s">
        <v>1198</v>
      </c>
      <c r="B766" s="163">
        <v>0</v>
      </c>
    </row>
    <row r="767" spans="1:2" ht="19.5" customHeight="1">
      <c r="A767" s="158" t="s">
        <v>305</v>
      </c>
      <c r="B767" s="163">
        <f>SUM(B768:B774)</f>
        <v>2789</v>
      </c>
    </row>
    <row r="768" spans="1:2" ht="19.5" customHeight="1">
      <c r="A768" s="158" t="s">
        <v>1199</v>
      </c>
      <c r="B768" s="163">
        <v>2736</v>
      </c>
    </row>
    <row r="769" spans="1:2" ht="19.5" customHeight="1">
      <c r="A769" s="158" t="s">
        <v>1200</v>
      </c>
      <c r="B769" s="163">
        <v>4</v>
      </c>
    </row>
    <row r="770" spans="1:2" ht="19.5" customHeight="1">
      <c r="A770" s="158" t="s">
        <v>1201</v>
      </c>
      <c r="B770" s="163">
        <v>0</v>
      </c>
    </row>
    <row r="771" spans="1:2" ht="19.5" customHeight="1">
      <c r="A771" s="158" t="s">
        <v>1202</v>
      </c>
      <c r="B771" s="163">
        <v>0</v>
      </c>
    </row>
    <row r="772" spans="1:2" ht="19.5" customHeight="1">
      <c r="A772" s="158" t="s">
        <v>1203</v>
      </c>
      <c r="B772" s="163">
        <v>0</v>
      </c>
    </row>
    <row r="773" spans="1:2" ht="19.5" customHeight="1">
      <c r="A773" s="158" t="s">
        <v>1204</v>
      </c>
      <c r="B773" s="163">
        <v>0</v>
      </c>
    </row>
    <row r="774" spans="1:2" ht="19.5" customHeight="1">
      <c r="A774" s="158" t="s">
        <v>1205</v>
      </c>
      <c r="B774" s="163">
        <v>49</v>
      </c>
    </row>
    <row r="775" spans="1:2" ht="19.5" customHeight="1">
      <c r="A775" s="158" t="s">
        <v>306</v>
      </c>
      <c r="B775" s="163">
        <f>SUM(B776:B780)</f>
        <v>1417</v>
      </c>
    </row>
    <row r="776" spans="1:2" ht="19.5" customHeight="1">
      <c r="A776" s="158" t="s">
        <v>1206</v>
      </c>
      <c r="B776" s="163">
        <v>1417</v>
      </c>
    </row>
    <row r="777" spans="1:2" ht="19.5" customHeight="1">
      <c r="A777" s="158" t="s">
        <v>1207</v>
      </c>
      <c r="B777" s="163">
        <v>0</v>
      </c>
    </row>
    <row r="778" spans="1:2" ht="19.5" customHeight="1">
      <c r="A778" s="158" t="s">
        <v>1208</v>
      </c>
      <c r="B778" s="163">
        <v>0</v>
      </c>
    </row>
    <row r="779" spans="1:2" ht="19.5" customHeight="1">
      <c r="A779" s="158" t="s">
        <v>1209</v>
      </c>
      <c r="B779" s="163">
        <v>0</v>
      </c>
    </row>
    <row r="780" spans="1:2" ht="19.5" customHeight="1">
      <c r="A780" s="158" t="s">
        <v>1210</v>
      </c>
      <c r="B780" s="163">
        <v>0</v>
      </c>
    </row>
    <row r="781" spans="1:2" ht="19.5" customHeight="1">
      <c r="A781" s="158" t="s">
        <v>307</v>
      </c>
      <c r="B781" s="163">
        <f>SUM(B782:B787)</f>
        <v>0</v>
      </c>
    </row>
    <row r="782" spans="1:2" ht="19.5" customHeight="1">
      <c r="A782" s="158" t="s">
        <v>1211</v>
      </c>
      <c r="B782" s="163">
        <v>0</v>
      </c>
    </row>
    <row r="783" spans="1:2" ht="19.5" customHeight="1">
      <c r="A783" s="158" t="s">
        <v>1212</v>
      </c>
      <c r="B783" s="163">
        <v>0</v>
      </c>
    </row>
    <row r="784" spans="1:2" ht="19.5" customHeight="1">
      <c r="A784" s="158" t="s">
        <v>1213</v>
      </c>
      <c r="B784" s="163">
        <v>0</v>
      </c>
    </row>
    <row r="785" spans="1:2" ht="19.5" customHeight="1">
      <c r="A785" s="158" t="s">
        <v>1214</v>
      </c>
      <c r="B785" s="163">
        <v>0</v>
      </c>
    </row>
    <row r="786" spans="1:2" ht="19.5" customHeight="1">
      <c r="A786" s="158" t="s">
        <v>1215</v>
      </c>
      <c r="B786" s="163">
        <v>0</v>
      </c>
    </row>
    <row r="787" spans="1:2" ht="19.5" customHeight="1">
      <c r="A787" s="158" t="s">
        <v>1216</v>
      </c>
      <c r="B787" s="163">
        <v>0</v>
      </c>
    </row>
    <row r="788" spans="1:2" ht="19.5" customHeight="1">
      <c r="A788" s="158" t="s">
        <v>308</v>
      </c>
      <c r="B788" s="163">
        <f>SUM(B789:B793)</f>
        <v>0</v>
      </c>
    </row>
    <row r="789" spans="1:2" ht="19.5" customHeight="1">
      <c r="A789" s="158" t="s">
        <v>1217</v>
      </c>
      <c r="B789" s="163">
        <v>0</v>
      </c>
    </row>
    <row r="790" spans="1:2" ht="19.5" customHeight="1">
      <c r="A790" s="158" t="s">
        <v>1218</v>
      </c>
      <c r="B790" s="163">
        <v>0</v>
      </c>
    </row>
    <row r="791" spans="1:2" ht="19.5" customHeight="1">
      <c r="A791" s="158" t="s">
        <v>1219</v>
      </c>
      <c r="B791" s="163">
        <v>0</v>
      </c>
    </row>
    <row r="792" spans="1:2" ht="19.5" customHeight="1">
      <c r="A792" s="158" t="s">
        <v>1220</v>
      </c>
      <c r="B792" s="163">
        <v>0</v>
      </c>
    </row>
    <row r="793" spans="1:2" ht="19.5" customHeight="1">
      <c r="A793" s="158" t="s">
        <v>1221</v>
      </c>
      <c r="B793" s="163">
        <v>0</v>
      </c>
    </row>
    <row r="794" spans="1:2" ht="19.5" customHeight="1">
      <c r="A794" s="158" t="s">
        <v>309</v>
      </c>
      <c r="B794" s="163">
        <f>SUM(B795:B796)</f>
        <v>0</v>
      </c>
    </row>
    <row r="795" spans="1:2" ht="19.5" customHeight="1">
      <c r="A795" s="158" t="s">
        <v>1222</v>
      </c>
      <c r="B795" s="163">
        <v>0</v>
      </c>
    </row>
    <row r="796" spans="1:2" ht="19.5" customHeight="1">
      <c r="A796" s="158" t="s">
        <v>1223</v>
      </c>
      <c r="B796" s="163">
        <v>0</v>
      </c>
    </row>
    <row r="797" spans="1:2" ht="19.5" customHeight="1">
      <c r="A797" s="158" t="s">
        <v>310</v>
      </c>
      <c r="B797" s="163">
        <f>SUM(B798:B799)</f>
        <v>0</v>
      </c>
    </row>
    <row r="798" spans="1:2" ht="19.5" customHeight="1">
      <c r="A798" s="158" t="s">
        <v>1224</v>
      </c>
      <c r="B798" s="163">
        <v>0</v>
      </c>
    </row>
    <row r="799" spans="1:2" ht="19.5" customHeight="1">
      <c r="A799" s="158" t="s">
        <v>1225</v>
      </c>
      <c r="B799" s="163">
        <v>0</v>
      </c>
    </row>
    <row r="800" spans="1:2" ht="19.5" customHeight="1">
      <c r="A800" s="158" t="s">
        <v>1226</v>
      </c>
      <c r="B800" s="163">
        <f>B801</f>
        <v>0</v>
      </c>
    </row>
    <row r="801" spans="1:2" ht="19.5" customHeight="1">
      <c r="A801" s="158" t="s">
        <v>1227</v>
      </c>
      <c r="B801" s="163">
        <v>0</v>
      </c>
    </row>
    <row r="802" spans="1:2" ht="19.5" customHeight="1">
      <c r="A802" s="158" t="s">
        <v>1228</v>
      </c>
      <c r="B802" s="163">
        <f>B803</f>
        <v>1024</v>
      </c>
    </row>
    <row r="803" spans="1:2" ht="19.5" customHeight="1">
      <c r="A803" s="158" t="s">
        <v>1229</v>
      </c>
      <c r="B803" s="163">
        <v>1024</v>
      </c>
    </row>
    <row r="804" spans="1:2" ht="19.5" customHeight="1">
      <c r="A804" s="158" t="s">
        <v>313</v>
      </c>
      <c r="B804" s="163">
        <f>SUM(B805:B809)</f>
        <v>258</v>
      </c>
    </row>
    <row r="805" spans="1:2" ht="19.5" customHeight="1">
      <c r="A805" s="158" t="s">
        <v>1230</v>
      </c>
      <c r="B805" s="163">
        <v>0</v>
      </c>
    </row>
    <row r="806" spans="1:2" ht="19.5" customHeight="1">
      <c r="A806" s="158" t="s">
        <v>1231</v>
      </c>
      <c r="B806" s="163">
        <v>0</v>
      </c>
    </row>
    <row r="807" spans="1:2" ht="19.5" customHeight="1">
      <c r="A807" s="158" t="s">
        <v>1232</v>
      </c>
      <c r="B807" s="163">
        <v>0</v>
      </c>
    </row>
    <row r="808" spans="1:2" ht="19.5" customHeight="1">
      <c r="A808" s="158" t="s">
        <v>1233</v>
      </c>
      <c r="B808" s="163">
        <v>0</v>
      </c>
    </row>
    <row r="809" spans="1:2" ht="19.5" customHeight="1">
      <c r="A809" s="158" t="s">
        <v>1234</v>
      </c>
      <c r="B809" s="163">
        <v>258</v>
      </c>
    </row>
    <row r="810" spans="1:2" ht="19.5" customHeight="1">
      <c r="A810" s="158" t="s">
        <v>1235</v>
      </c>
      <c r="B810" s="163">
        <f>B811</f>
        <v>0</v>
      </c>
    </row>
    <row r="811" spans="1:2" ht="19.5" customHeight="1">
      <c r="A811" s="158" t="s">
        <v>1236</v>
      </c>
      <c r="B811" s="163">
        <v>0</v>
      </c>
    </row>
    <row r="812" spans="1:2" ht="19.5" customHeight="1">
      <c r="A812" s="158" t="s">
        <v>1237</v>
      </c>
      <c r="B812" s="163">
        <f>B813</f>
        <v>0</v>
      </c>
    </row>
    <row r="813" spans="1:2" ht="19.5" customHeight="1">
      <c r="A813" s="158" t="s">
        <v>1238</v>
      </c>
      <c r="B813" s="163">
        <v>0</v>
      </c>
    </row>
    <row r="814" spans="1:2" ht="19.5" customHeight="1">
      <c r="A814" s="158" t="s">
        <v>316</v>
      </c>
      <c r="B814" s="163">
        <f>SUM(B815:B828)</f>
        <v>0</v>
      </c>
    </row>
    <row r="815" spans="1:2" ht="19.5" customHeight="1">
      <c r="A815" s="158" t="s">
        <v>738</v>
      </c>
      <c r="B815" s="163">
        <v>0</v>
      </c>
    </row>
    <row r="816" spans="1:2" ht="19.5" customHeight="1">
      <c r="A816" s="158" t="s">
        <v>739</v>
      </c>
      <c r="B816" s="163">
        <v>0</v>
      </c>
    </row>
    <row r="817" spans="1:2" ht="19.5" customHeight="1">
      <c r="A817" s="158" t="s">
        <v>740</v>
      </c>
      <c r="B817" s="163">
        <v>0</v>
      </c>
    </row>
    <row r="818" spans="1:2" ht="19.5" customHeight="1">
      <c r="A818" s="158" t="s">
        <v>1239</v>
      </c>
      <c r="B818" s="163">
        <v>0</v>
      </c>
    </row>
    <row r="819" spans="1:2" ht="19.5" customHeight="1">
      <c r="A819" s="158" t="s">
        <v>1240</v>
      </c>
      <c r="B819" s="163">
        <v>0</v>
      </c>
    </row>
    <row r="820" spans="1:2" ht="19.5" customHeight="1">
      <c r="A820" s="158" t="s">
        <v>1241</v>
      </c>
      <c r="B820" s="163">
        <v>0</v>
      </c>
    </row>
    <row r="821" spans="1:2" ht="19.5" customHeight="1">
      <c r="A821" s="158" t="s">
        <v>1242</v>
      </c>
      <c r="B821" s="163">
        <v>0</v>
      </c>
    </row>
    <row r="822" spans="1:2" ht="19.5" customHeight="1">
      <c r="A822" s="158" t="s">
        <v>1243</v>
      </c>
      <c r="B822" s="163">
        <v>0</v>
      </c>
    </row>
    <row r="823" spans="1:2" ht="19.5" customHeight="1">
      <c r="A823" s="158" t="s">
        <v>1244</v>
      </c>
      <c r="B823" s="163">
        <v>0</v>
      </c>
    </row>
    <row r="824" spans="1:2" ht="19.5" customHeight="1">
      <c r="A824" s="158" t="s">
        <v>1245</v>
      </c>
      <c r="B824" s="163">
        <v>0</v>
      </c>
    </row>
    <row r="825" spans="1:2" ht="19.5" customHeight="1">
      <c r="A825" s="158" t="s">
        <v>774</v>
      </c>
      <c r="B825" s="163">
        <v>0</v>
      </c>
    </row>
    <row r="826" spans="1:2" ht="19.5" customHeight="1">
      <c r="A826" s="158" t="s">
        <v>1246</v>
      </c>
      <c r="B826" s="163">
        <v>0</v>
      </c>
    </row>
    <row r="827" spans="1:2" ht="19.5" customHeight="1">
      <c r="A827" s="158" t="s">
        <v>747</v>
      </c>
      <c r="B827" s="163">
        <v>0</v>
      </c>
    </row>
    <row r="828" spans="1:2" ht="19.5" customHeight="1">
      <c r="A828" s="158" t="s">
        <v>1247</v>
      </c>
      <c r="B828" s="163">
        <v>0</v>
      </c>
    </row>
    <row r="829" spans="1:2" ht="19.5" customHeight="1">
      <c r="A829" s="158" t="s">
        <v>1248</v>
      </c>
      <c r="B829" s="163">
        <f>B830</f>
        <v>175</v>
      </c>
    </row>
    <row r="830" spans="1:2" ht="19.5" customHeight="1">
      <c r="A830" s="158" t="s">
        <v>1249</v>
      </c>
      <c r="B830" s="163">
        <v>175</v>
      </c>
    </row>
    <row r="831" spans="1:2" ht="19.5" customHeight="1">
      <c r="A831" s="158" t="s">
        <v>318</v>
      </c>
      <c r="B831" s="163">
        <f>SUM(B832,B843,B845,B848,B850,B852)</f>
        <v>127987</v>
      </c>
    </row>
    <row r="832" spans="1:2" ht="19.5" customHeight="1">
      <c r="A832" s="158" t="s">
        <v>319</v>
      </c>
      <c r="B832" s="163">
        <f>SUM(B833:B842)</f>
        <v>14286</v>
      </c>
    </row>
    <row r="833" spans="1:2" ht="19.5" customHeight="1">
      <c r="A833" s="158" t="s">
        <v>738</v>
      </c>
      <c r="B833" s="163">
        <v>10848</v>
      </c>
    </row>
    <row r="834" spans="1:2" ht="19.5" customHeight="1">
      <c r="A834" s="158" t="s">
        <v>739</v>
      </c>
      <c r="B834" s="163">
        <v>704</v>
      </c>
    </row>
    <row r="835" spans="1:2" ht="19.5" customHeight="1">
      <c r="A835" s="158" t="s">
        <v>740</v>
      </c>
      <c r="B835" s="163">
        <v>0</v>
      </c>
    </row>
    <row r="836" spans="1:2" ht="19.5" customHeight="1">
      <c r="A836" s="158" t="s">
        <v>1250</v>
      </c>
      <c r="B836" s="163">
        <v>1620</v>
      </c>
    </row>
    <row r="837" spans="1:2" ht="19.5" customHeight="1">
      <c r="A837" s="158" t="s">
        <v>1251</v>
      </c>
      <c r="B837" s="163">
        <v>0</v>
      </c>
    </row>
    <row r="838" spans="1:2" ht="19.5" customHeight="1">
      <c r="A838" s="158" t="s">
        <v>1252</v>
      </c>
      <c r="B838" s="163">
        <v>0</v>
      </c>
    </row>
    <row r="839" spans="1:2" ht="19.5" customHeight="1">
      <c r="A839" s="158" t="s">
        <v>1253</v>
      </c>
      <c r="B839" s="163">
        <v>0</v>
      </c>
    </row>
    <row r="840" spans="1:2" ht="19.5" customHeight="1">
      <c r="A840" s="158" t="s">
        <v>1254</v>
      </c>
      <c r="B840" s="163">
        <v>0</v>
      </c>
    </row>
    <row r="841" spans="1:2" ht="19.5" customHeight="1">
      <c r="A841" s="158" t="s">
        <v>1255</v>
      </c>
      <c r="B841" s="163">
        <v>0</v>
      </c>
    </row>
    <row r="842" spans="1:2" ht="19.5" customHeight="1">
      <c r="A842" s="158" t="s">
        <v>1256</v>
      </c>
      <c r="B842" s="163">
        <v>1114</v>
      </c>
    </row>
    <row r="843" spans="1:2" ht="19.5" customHeight="1">
      <c r="A843" s="158" t="s">
        <v>1257</v>
      </c>
      <c r="B843" s="163">
        <f>B844</f>
        <v>1301</v>
      </c>
    </row>
    <row r="844" spans="1:2" ht="19.5" customHeight="1">
      <c r="A844" s="158" t="s">
        <v>1258</v>
      </c>
      <c r="B844" s="163">
        <v>1301</v>
      </c>
    </row>
    <row r="845" spans="1:2" ht="19.5" customHeight="1">
      <c r="A845" s="158" t="s">
        <v>321</v>
      </c>
      <c r="B845" s="163">
        <f>SUM(B846:B847)</f>
        <v>6882</v>
      </c>
    </row>
    <row r="846" spans="1:2" ht="19.5" customHeight="1">
      <c r="A846" s="158" t="s">
        <v>1259</v>
      </c>
      <c r="B846" s="163">
        <v>0</v>
      </c>
    </row>
    <row r="847" spans="1:2" ht="19.5" customHeight="1">
      <c r="A847" s="158" t="s">
        <v>1260</v>
      </c>
      <c r="B847" s="163">
        <v>6882</v>
      </c>
    </row>
    <row r="848" spans="1:2" ht="19.5" customHeight="1">
      <c r="A848" s="158" t="s">
        <v>1261</v>
      </c>
      <c r="B848" s="163">
        <f>B849</f>
        <v>37428</v>
      </c>
    </row>
    <row r="849" spans="1:2" ht="19.5" customHeight="1">
      <c r="A849" s="158" t="s">
        <v>1262</v>
      </c>
      <c r="B849" s="163">
        <v>37428</v>
      </c>
    </row>
    <row r="850" spans="1:2" ht="19.5" customHeight="1">
      <c r="A850" s="158" t="s">
        <v>1263</v>
      </c>
      <c r="B850" s="163">
        <f>B851</f>
        <v>0</v>
      </c>
    </row>
    <row r="851" spans="1:2" ht="19.5" customHeight="1">
      <c r="A851" s="158" t="s">
        <v>1264</v>
      </c>
      <c r="B851" s="163">
        <v>0</v>
      </c>
    </row>
    <row r="852" spans="1:2" ht="19.5" customHeight="1">
      <c r="A852" s="158" t="s">
        <v>1265</v>
      </c>
      <c r="B852" s="163">
        <f>B853</f>
        <v>68090</v>
      </c>
    </row>
    <row r="853" spans="1:2" ht="19.5" customHeight="1">
      <c r="A853" s="158" t="s">
        <v>1266</v>
      </c>
      <c r="B853" s="163">
        <v>68090</v>
      </c>
    </row>
    <row r="854" spans="1:2" ht="19.5" customHeight="1">
      <c r="A854" s="158" t="s">
        <v>325</v>
      </c>
      <c r="B854" s="163">
        <f>SUM(B855,B880,B905,B931,B942,B953,B959,B966,B973,B976)</f>
        <v>3926</v>
      </c>
    </row>
    <row r="855" spans="1:2" ht="19.5" customHeight="1">
      <c r="A855" s="158" t="s">
        <v>326</v>
      </c>
      <c r="B855" s="163">
        <f>SUM(B856:B879)</f>
        <v>1068</v>
      </c>
    </row>
    <row r="856" spans="1:2" ht="19.5" customHeight="1">
      <c r="A856" s="158" t="s">
        <v>738</v>
      </c>
      <c r="B856" s="163">
        <v>0</v>
      </c>
    </row>
    <row r="857" spans="1:2" ht="19.5" customHeight="1">
      <c r="A857" s="158" t="s">
        <v>739</v>
      </c>
      <c r="B857" s="163">
        <v>56</v>
      </c>
    </row>
    <row r="858" spans="1:2" ht="19.5" customHeight="1">
      <c r="A858" s="158" t="s">
        <v>740</v>
      </c>
      <c r="B858" s="163">
        <v>0</v>
      </c>
    </row>
    <row r="859" spans="1:2" ht="19.5" customHeight="1">
      <c r="A859" s="158" t="s">
        <v>747</v>
      </c>
      <c r="B859" s="163">
        <v>0</v>
      </c>
    </row>
    <row r="860" spans="1:2" ht="19.5" customHeight="1">
      <c r="A860" s="158" t="s">
        <v>1267</v>
      </c>
      <c r="B860" s="163">
        <v>0</v>
      </c>
    </row>
    <row r="861" spans="1:2" ht="19.5" customHeight="1">
      <c r="A861" s="158" t="s">
        <v>1268</v>
      </c>
      <c r="B861" s="163">
        <v>0</v>
      </c>
    </row>
    <row r="862" spans="1:2" ht="19.5" customHeight="1">
      <c r="A862" s="158" t="s">
        <v>1269</v>
      </c>
      <c r="B862" s="163">
        <v>1</v>
      </c>
    </row>
    <row r="863" spans="1:2" ht="19.5" customHeight="1">
      <c r="A863" s="158" t="s">
        <v>1270</v>
      </c>
      <c r="B863" s="163">
        <v>1</v>
      </c>
    </row>
    <row r="864" spans="1:2" ht="19.5" customHeight="1">
      <c r="A864" s="158" t="s">
        <v>1271</v>
      </c>
      <c r="B864" s="163">
        <v>9</v>
      </c>
    </row>
    <row r="865" spans="1:2" ht="19.5" customHeight="1">
      <c r="A865" s="158" t="s">
        <v>1272</v>
      </c>
      <c r="B865" s="163">
        <v>0</v>
      </c>
    </row>
    <row r="866" spans="1:2" ht="19.5" customHeight="1">
      <c r="A866" s="158" t="s">
        <v>1273</v>
      </c>
      <c r="B866" s="163">
        <v>0</v>
      </c>
    </row>
    <row r="867" spans="1:2" ht="19.5" customHeight="1">
      <c r="A867" s="158" t="s">
        <v>1274</v>
      </c>
      <c r="B867" s="163">
        <v>0</v>
      </c>
    </row>
    <row r="868" spans="1:2" ht="19.5" customHeight="1">
      <c r="A868" s="158" t="s">
        <v>1275</v>
      </c>
      <c r="B868" s="163">
        <v>0</v>
      </c>
    </row>
    <row r="869" spans="1:2" ht="19.5" customHeight="1">
      <c r="A869" s="158" t="s">
        <v>1276</v>
      </c>
      <c r="B869" s="163">
        <v>0</v>
      </c>
    </row>
    <row r="870" spans="1:2" ht="19.5" customHeight="1">
      <c r="A870" s="158" t="s">
        <v>1277</v>
      </c>
      <c r="B870" s="163">
        <v>0</v>
      </c>
    </row>
    <row r="871" spans="1:2" ht="19.5" customHeight="1">
      <c r="A871" s="158" t="s">
        <v>1278</v>
      </c>
      <c r="B871" s="163">
        <v>81</v>
      </c>
    </row>
    <row r="872" spans="1:2" ht="19.5" customHeight="1">
      <c r="A872" s="158" t="s">
        <v>1279</v>
      </c>
      <c r="B872" s="163">
        <v>920</v>
      </c>
    </row>
    <row r="873" spans="1:2" ht="19.5" customHeight="1">
      <c r="A873" s="158" t="s">
        <v>1280</v>
      </c>
      <c r="B873" s="163">
        <v>0</v>
      </c>
    </row>
    <row r="874" spans="1:2" ht="19.5" customHeight="1">
      <c r="A874" s="158" t="s">
        <v>1281</v>
      </c>
      <c r="B874" s="163">
        <v>0</v>
      </c>
    </row>
    <row r="875" spans="1:2" ht="19.5" customHeight="1">
      <c r="A875" s="158" t="s">
        <v>1282</v>
      </c>
      <c r="B875" s="163">
        <v>0</v>
      </c>
    </row>
    <row r="876" spans="1:2" ht="19.5" customHeight="1">
      <c r="A876" s="158" t="s">
        <v>1283</v>
      </c>
      <c r="B876" s="163">
        <v>0</v>
      </c>
    </row>
    <row r="877" spans="1:2" ht="19.5" customHeight="1">
      <c r="A877" s="158" t="s">
        <v>1284</v>
      </c>
      <c r="B877" s="163">
        <v>0</v>
      </c>
    </row>
    <row r="878" spans="1:2" ht="19.5" customHeight="1">
      <c r="A878" s="158" t="s">
        <v>1285</v>
      </c>
      <c r="B878" s="163">
        <v>0</v>
      </c>
    </row>
    <row r="879" spans="1:2" ht="19.5" customHeight="1">
      <c r="A879" s="158" t="s">
        <v>1286</v>
      </c>
      <c r="B879" s="163">
        <v>0</v>
      </c>
    </row>
    <row r="880" spans="1:2" ht="19.5" customHeight="1">
      <c r="A880" s="158" t="s">
        <v>1287</v>
      </c>
      <c r="B880" s="163">
        <f>SUM(B881:B904)</f>
        <v>630</v>
      </c>
    </row>
    <row r="881" spans="1:2" ht="19.5" customHeight="1">
      <c r="A881" s="158" t="s">
        <v>738</v>
      </c>
      <c r="B881" s="163">
        <v>0</v>
      </c>
    </row>
    <row r="882" spans="1:2" ht="19.5" customHeight="1">
      <c r="A882" s="158" t="s">
        <v>739</v>
      </c>
      <c r="B882" s="163">
        <v>0</v>
      </c>
    </row>
    <row r="883" spans="1:2" ht="19.5" customHeight="1">
      <c r="A883" s="158" t="s">
        <v>740</v>
      </c>
      <c r="B883" s="163">
        <v>0</v>
      </c>
    </row>
    <row r="884" spans="1:2" ht="19.5" customHeight="1">
      <c r="A884" s="158" t="s">
        <v>1288</v>
      </c>
      <c r="B884" s="163">
        <v>0</v>
      </c>
    </row>
    <row r="885" spans="1:2" ht="19.5" customHeight="1">
      <c r="A885" s="158" t="s">
        <v>1289</v>
      </c>
      <c r="B885" s="163">
        <v>0</v>
      </c>
    </row>
    <row r="886" spans="1:2" ht="19.5" customHeight="1">
      <c r="A886" s="158" t="s">
        <v>1290</v>
      </c>
      <c r="B886" s="163">
        <v>0</v>
      </c>
    </row>
    <row r="887" spans="1:2" ht="19.5" customHeight="1">
      <c r="A887" s="158" t="s">
        <v>1291</v>
      </c>
      <c r="B887" s="163">
        <v>0</v>
      </c>
    </row>
    <row r="888" spans="1:2" ht="19.5" customHeight="1">
      <c r="A888" s="158" t="s">
        <v>1292</v>
      </c>
      <c r="B888" s="163">
        <v>0</v>
      </c>
    </row>
    <row r="889" spans="1:2" ht="19.5" customHeight="1">
      <c r="A889" s="158" t="s">
        <v>1293</v>
      </c>
      <c r="B889" s="163">
        <v>0</v>
      </c>
    </row>
    <row r="890" spans="1:2" ht="19.5" customHeight="1">
      <c r="A890" s="158" t="s">
        <v>1294</v>
      </c>
      <c r="B890" s="163">
        <v>0</v>
      </c>
    </row>
    <row r="891" spans="1:2" ht="19.5" customHeight="1">
      <c r="A891" s="158" t="s">
        <v>1295</v>
      </c>
      <c r="B891" s="163">
        <v>0</v>
      </c>
    </row>
    <row r="892" spans="1:2" ht="19.5" customHeight="1">
      <c r="A892" s="158" t="s">
        <v>1296</v>
      </c>
      <c r="B892" s="163">
        <v>0</v>
      </c>
    </row>
    <row r="893" spans="1:2" ht="19.5" customHeight="1">
      <c r="A893" s="158" t="s">
        <v>1297</v>
      </c>
      <c r="B893" s="163">
        <v>0</v>
      </c>
    </row>
    <row r="894" spans="1:2" ht="19.5" customHeight="1">
      <c r="A894" s="158" t="s">
        <v>1298</v>
      </c>
      <c r="B894" s="163">
        <v>0</v>
      </c>
    </row>
    <row r="895" spans="1:2" ht="19.5" customHeight="1">
      <c r="A895" s="158" t="s">
        <v>1299</v>
      </c>
      <c r="B895" s="163">
        <v>630</v>
      </c>
    </row>
    <row r="896" spans="1:2" ht="19.5" customHeight="1">
      <c r="A896" s="158" t="s">
        <v>1300</v>
      </c>
      <c r="B896" s="163">
        <v>0</v>
      </c>
    </row>
    <row r="897" spans="1:2" ht="19.5" customHeight="1">
      <c r="A897" s="158" t="s">
        <v>1301</v>
      </c>
      <c r="B897" s="163">
        <v>0</v>
      </c>
    </row>
    <row r="898" spans="1:2" ht="19.5" customHeight="1">
      <c r="A898" s="158" t="s">
        <v>1302</v>
      </c>
      <c r="B898" s="163">
        <v>0</v>
      </c>
    </row>
    <row r="899" spans="1:2" ht="19.5" customHeight="1">
      <c r="A899" s="158" t="s">
        <v>1303</v>
      </c>
      <c r="B899" s="163">
        <v>0</v>
      </c>
    </row>
    <row r="900" spans="1:2" ht="19.5" customHeight="1">
      <c r="A900" s="158" t="s">
        <v>1304</v>
      </c>
      <c r="B900" s="163">
        <v>0</v>
      </c>
    </row>
    <row r="901" spans="1:2" ht="19.5" customHeight="1">
      <c r="A901" s="158" t="s">
        <v>1305</v>
      </c>
      <c r="B901" s="163">
        <v>0</v>
      </c>
    </row>
    <row r="902" spans="1:2" ht="19.5" customHeight="1">
      <c r="A902" s="158" t="s">
        <v>1306</v>
      </c>
      <c r="B902" s="163">
        <v>0</v>
      </c>
    </row>
    <row r="903" spans="1:2" ht="19.5" customHeight="1">
      <c r="A903" s="158" t="s">
        <v>1307</v>
      </c>
      <c r="B903" s="163">
        <v>0</v>
      </c>
    </row>
    <row r="904" spans="1:2" ht="19.5" customHeight="1">
      <c r="A904" s="158" t="s">
        <v>1308</v>
      </c>
      <c r="B904" s="163">
        <v>0</v>
      </c>
    </row>
    <row r="905" spans="1:2" ht="19.5" customHeight="1">
      <c r="A905" s="158" t="s">
        <v>327</v>
      </c>
      <c r="B905" s="163">
        <f>SUM(B906:B930)</f>
        <v>141</v>
      </c>
    </row>
    <row r="906" spans="1:2" ht="19.5" customHeight="1">
      <c r="A906" s="158" t="s">
        <v>738</v>
      </c>
      <c r="B906" s="163">
        <v>0</v>
      </c>
    </row>
    <row r="907" spans="1:2" ht="19.5" customHeight="1">
      <c r="A907" s="158" t="s">
        <v>739</v>
      </c>
      <c r="B907" s="163">
        <v>0</v>
      </c>
    </row>
    <row r="908" spans="1:2" ht="19.5" customHeight="1">
      <c r="A908" s="158" t="s">
        <v>740</v>
      </c>
      <c r="B908" s="163">
        <v>0</v>
      </c>
    </row>
    <row r="909" spans="1:2" ht="19.5" customHeight="1">
      <c r="A909" s="158" t="s">
        <v>1309</v>
      </c>
      <c r="B909" s="163">
        <v>0</v>
      </c>
    </row>
    <row r="910" spans="1:2" ht="19.5" customHeight="1">
      <c r="A910" s="158" t="s">
        <v>1310</v>
      </c>
      <c r="B910" s="163">
        <v>0</v>
      </c>
    </row>
    <row r="911" spans="1:2" ht="19.5" customHeight="1">
      <c r="A911" s="158" t="s">
        <v>1311</v>
      </c>
      <c r="B911" s="163">
        <v>0</v>
      </c>
    </row>
    <row r="912" spans="1:2" ht="19.5" customHeight="1">
      <c r="A912" s="158" t="s">
        <v>1312</v>
      </c>
      <c r="B912" s="163">
        <v>0</v>
      </c>
    </row>
    <row r="913" spans="1:2" ht="19.5" customHeight="1">
      <c r="A913" s="158" t="s">
        <v>1313</v>
      </c>
      <c r="B913" s="163">
        <v>0</v>
      </c>
    </row>
    <row r="914" spans="1:2" ht="19.5" customHeight="1">
      <c r="A914" s="158" t="s">
        <v>1314</v>
      </c>
      <c r="B914" s="163">
        <v>0</v>
      </c>
    </row>
    <row r="915" spans="1:2" ht="19.5" customHeight="1">
      <c r="A915" s="158" t="s">
        <v>1315</v>
      </c>
      <c r="B915" s="163">
        <v>6</v>
      </c>
    </row>
    <row r="916" spans="1:2" ht="19.5" customHeight="1">
      <c r="A916" s="158" t="s">
        <v>1316</v>
      </c>
      <c r="B916" s="163">
        <v>120</v>
      </c>
    </row>
    <row r="917" spans="1:2" ht="19.5" customHeight="1">
      <c r="A917" s="158" t="s">
        <v>1317</v>
      </c>
      <c r="B917" s="163">
        <v>0</v>
      </c>
    </row>
    <row r="918" spans="1:2" ht="19.5" customHeight="1">
      <c r="A918" s="158" t="s">
        <v>1318</v>
      </c>
      <c r="B918" s="163">
        <v>0</v>
      </c>
    </row>
    <row r="919" spans="1:2" ht="19.5" customHeight="1">
      <c r="A919" s="158" t="s">
        <v>1319</v>
      </c>
      <c r="B919" s="163">
        <v>15</v>
      </c>
    </row>
    <row r="920" spans="1:2" ht="19.5" customHeight="1">
      <c r="A920" s="158" t="s">
        <v>1320</v>
      </c>
      <c r="B920" s="163">
        <v>0</v>
      </c>
    </row>
    <row r="921" spans="1:2" ht="19.5" customHeight="1">
      <c r="A921" s="158" t="s">
        <v>1321</v>
      </c>
      <c r="B921" s="163">
        <v>0</v>
      </c>
    </row>
    <row r="922" spans="1:2" ht="19.5" customHeight="1">
      <c r="A922" s="158" t="s">
        <v>1322</v>
      </c>
      <c r="B922" s="163">
        <v>0</v>
      </c>
    </row>
    <row r="923" spans="1:2" ht="19.5" customHeight="1">
      <c r="A923" s="158" t="s">
        <v>1323</v>
      </c>
      <c r="B923" s="163">
        <v>0</v>
      </c>
    </row>
    <row r="924" spans="1:2" ht="19.5" customHeight="1">
      <c r="A924" s="158" t="s">
        <v>1324</v>
      </c>
      <c r="B924" s="163">
        <v>0</v>
      </c>
    </row>
    <row r="925" spans="1:2" ht="19.5" customHeight="1">
      <c r="A925" s="158" t="s">
        <v>1325</v>
      </c>
      <c r="B925" s="163">
        <v>0</v>
      </c>
    </row>
    <row r="926" spans="1:2" ht="19.5" customHeight="1">
      <c r="A926" s="158" t="s">
        <v>1326</v>
      </c>
      <c r="B926" s="163">
        <v>0</v>
      </c>
    </row>
    <row r="927" spans="1:2" ht="19.5" customHeight="1">
      <c r="A927" s="158" t="s">
        <v>1300</v>
      </c>
      <c r="B927" s="163">
        <v>0</v>
      </c>
    </row>
    <row r="928" spans="1:2" ht="19.5" customHeight="1">
      <c r="A928" s="158" t="s">
        <v>1327</v>
      </c>
      <c r="B928" s="163">
        <v>0</v>
      </c>
    </row>
    <row r="929" spans="1:2" ht="19.5" customHeight="1">
      <c r="A929" s="158" t="s">
        <v>1328</v>
      </c>
      <c r="B929" s="163">
        <v>0</v>
      </c>
    </row>
    <row r="930" spans="1:2" ht="19.5" customHeight="1">
      <c r="A930" s="158" t="s">
        <v>1329</v>
      </c>
      <c r="B930" s="163">
        <v>0</v>
      </c>
    </row>
    <row r="931" spans="1:2" ht="19.5" customHeight="1">
      <c r="A931" s="158" t="s">
        <v>328</v>
      </c>
      <c r="B931" s="163">
        <f>SUM(B932:B941)</f>
        <v>0</v>
      </c>
    </row>
    <row r="932" spans="1:2" ht="19.5" customHeight="1">
      <c r="A932" s="158" t="s">
        <v>738</v>
      </c>
      <c r="B932" s="163">
        <v>0</v>
      </c>
    </row>
    <row r="933" spans="1:2" ht="19.5" customHeight="1">
      <c r="A933" s="158" t="s">
        <v>739</v>
      </c>
      <c r="B933" s="163">
        <v>0</v>
      </c>
    </row>
    <row r="934" spans="1:2" ht="19.5" customHeight="1">
      <c r="A934" s="158" t="s">
        <v>740</v>
      </c>
      <c r="B934" s="163">
        <v>0</v>
      </c>
    </row>
    <row r="935" spans="1:2" ht="19.5" customHeight="1">
      <c r="A935" s="158" t="s">
        <v>1330</v>
      </c>
      <c r="B935" s="163">
        <v>0</v>
      </c>
    </row>
    <row r="936" spans="1:2" ht="19.5" customHeight="1">
      <c r="A936" s="158" t="s">
        <v>1331</v>
      </c>
      <c r="B936" s="163">
        <v>0</v>
      </c>
    </row>
    <row r="937" spans="1:2" ht="19.5" customHeight="1">
      <c r="A937" s="158" t="s">
        <v>1332</v>
      </c>
      <c r="B937" s="163">
        <v>0</v>
      </c>
    </row>
    <row r="938" spans="1:2" ht="19.5" customHeight="1">
      <c r="A938" s="158" t="s">
        <v>1333</v>
      </c>
      <c r="B938" s="163">
        <v>0</v>
      </c>
    </row>
    <row r="939" spans="1:2" ht="19.5" customHeight="1">
      <c r="A939" s="158" t="s">
        <v>1334</v>
      </c>
      <c r="B939" s="163">
        <v>0</v>
      </c>
    </row>
    <row r="940" spans="1:2" ht="19.5" customHeight="1">
      <c r="A940" s="158" t="s">
        <v>1335</v>
      </c>
      <c r="B940" s="163">
        <v>0</v>
      </c>
    </row>
    <row r="941" spans="1:2" ht="19.5" customHeight="1">
      <c r="A941" s="158" t="s">
        <v>1336</v>
      </c>
      <c r="B941" s="163">
        <v>0</v>
      </c>
    </row>
    <row r="942" spans="1:2" ht="19.5" customHeight="1">
      <c r="A942" s="158" t="s">
        <v>329</v>
      </c>
      <c r="B942" s="163">
        <f>SUM(B943:B952)</f>
        <v>347</v>
      </c>
    </row>
    <row r="943" spans="1:2" ht="19.5" customHeight="1">
      <c r="A943" s="158" t="s">
        <v>738</v>
      </c>
      <c r="B943" s="163">
        <v>0</v>
      </c>
    </row>
    <row r="944" spans="1:2" ht="19.5" customHeight="1">
      <c r="A944" s="158" t="s">
        <v>739</v>
      </c>
      <c r="B944" s="163">
        <v>47</v>
      </c>
    </row>
    <row r="945" spans="1:2" ht="19.5" customHeight="1">
      <c r="A945" s="158" t="s">
        <v>740</v>
      </c>
      <c r="B945" s="163">
        <v>0</v>
      </c>
    </row>
    <row r="946" spans="1:2" ht="19.5" customHeight="1">
      <c r="A946" s="158" t="s">
        <v>1337</v>
      </c>
      <c r="B946" s="163">
        <v>0</v>
      </c>
    </row>
    <row r="947" spans="1:2" ht="19.5" customHeight="1">
      <c r="A947" s="158" t="s">
        <v>1338</v>
      </c>
      <c r="B947" s="163">
        <v>0</v>
      </c>
    </row>
    <row r="948" spans="1:2" ht="19.5" customHeight="1">
      <c r="A948" s="158" t="s">
        <v>1339</v>
      </c>
      <c r="B948" s="163">
        <v>0</v>
      </c>
    </row>
    <row r="949" spans="1:2" ht="19.5" customHeight="1">
      <c r="A949" s="158" t="s">
        <v>1340</v>
      </c>
      <c r="B949" s="163">
        <v>0</v>
      </c>
    </row>
    <row r="950" spans="1:2" ht="19.5" customHeight="1">
      <c r="A950" s="158" t="s">
        <v>1341</v>
      </c>
      <c r="B950" s="163">
        <v>0</v>
      </c>
    </row>
    <row r="951" spans="1:2" ht="19.5" customHeight="1">
      <c r="A951" s="158" t="s">
        <v>1342</v>
      </c>
      <c r="B951" s="163">
        <v>0</v>
      </c>
    </row>
    <row r="952" spans="1:2" ht="19.5" customHeight="1">
      <c r="A952" s="158" t="s">
        <v>1343</v>
      </c>
      <c r="B952" s="163">
        <v>300</v>
      </c>
    </row>
    <row r="953" spans="1:2" ht="19.5" customHeight="1">
      <c r="A953" s="158" t="s">
        <v>330</v>
      </c>
      <c r="B953" s="163">
        <f>SUM(B954:B958)</f>
        <v>0</v>
      </c>
    </row>
    <row r="954" spans="1:2" ht="19.5" customHeight="1">
      <c r="A954" s="158" t="s">
        <v>979</v>
      </c>
      <c r="B954" s="163">
        <v>0</v>
      </c>
    </row>
    <row r="955" spans="1:2" ht="19.5" customHeight="1">
      <c r="A955" s="158" t="s">
        <v>1344</v>
      </c>
      <c r="B955" s="163">
        <v>0</v>
      </c>
    </row>
    <row r="956" spans="1:2" ht="19.5" customHeight="1">
      <c r="A956" s="158" t="s">
        <v>1345</v>
      </c>
      <c r="B956" s="163">
        <v>0</v>
      </c>
    </row>
    <row r="957" spans="1:2" ht="19.5" customHeight="1">
      <c r="A957" s="158" t="s">
        <v>1346</v>
      </c>
      <c r="B957" s="163">
        <v>0</v>
      </c>
    </row>
    <row r="958" spans="1:2" ht="19.5" customHeight="1">
      <c r="A958" s="158" t="s">
        <v>1347</v>
      </c>
      <c r="B958" s="163">
        <v>0</v>
      </c>
    </row>
    <row r="959" spans="1:2" ht="19.5" customHeight="1">
      <c r="A959" s="158" t="s">
        <v>331</v>
      </c>
      <c r="B959" s="163">
        <f>SUM(B960:B965)</f>
        <v>1733</v>
      </c>
    </row>
    <row r="960" spans="1:2" ht="19.5" customHeight="1">
      <c r="A960" s="158" t="s">
        <v>1348</v>
      </c>
      <c r="B960" s="163">
        <v>0</v>
      </c>
    </row>
    <row r="961" spans="1:2" ht="19.5" customHeight="1">
      <c r="A961" s="158" t="s">
        <v>1349</v>
      </c>
      <c r="B961" s="163">
        <v>0</v>
      </c>
    </row>
    <row r="962" spans="1:2" ht="19.5" customHeight="1">
      <c r="A962" s="158" t="s">
        <v>1350</v>
      </c>
      <c r="B962" s="163">
        <v>1492</v>
      </c>
    </row>
    <row r="963" spans="1:2" ht="19.5" customHeight="1">
      <c r="A963" s="158" t="s">
        <v>1351</v>
      </c>
      <c r="B963" s="163">
        <v>0</v>
      </c>
    </row>
    <row r="964" spans="1:2" ht="19.5" customHeight="1">
      <c r="A964" s="158" t="s">
        <v>1352</v>
      </c>
      <c r="B964" s="163">
        <v>0</v>
      </c>
    </row>
    <row r="965" spans="1:2" ht="19.5" customHeight="1">
      <c r="A965" s="158" t="s">
        <v>1353</v>
      </c>
      <c r="B965" s="163">
        <v>241</v>
      </c>
    </row>
    <row r="966" spans="1:2" ht="19.5" customHeight="1">
      <c r="A966" s="158" t="s">
        <v>332</v>
      </c>
      <c r="B966" s="163">
        <f>SUM(B967:B972)</f>
        <v>7</v>
      </c>
    </row>
    <row r="967" spans="1:2" ht="19.5" customHeight="1">
      <c r="A967" s="158" t="s">
        <v>1354</v>
      </c>
      <c r="B967" s="163">
        <v>0</v>
      </c>
    </row>
    <row r="968" spans="1:2" ht="19.5" customHeight="1">
      <c r="A968" s="158" t="s">
        <v>1355</v>
      </c>
      <c r="B968" s="163">
        <v>0</v>
      </c>
    </row>
    <row r="969" spans="1:2" ht="19.5" customHeight="1">
      <c r="A969" s="158" t="s">
        <v>1356</v>
      </c>
      <c r="B969" s="163">
        <v>0</v>
      </c>
    </row>
    <row r="970" spans="1:2" ht="19.5" customHeight="1">
      <c r="A970" s="158" t="s">
        <v>1357</v>
      </c>
      <c r="B970" s="163">
        <v>7</v>
      </c>
    </row>
    <row r="971" spans="1:2" ht="19.5" customHeight="1">
      <c r="A971" s="158" t="s">
        <v>1358</v>
      </c>
      <c r="B971" s="163">
        <v>0</v>
      </c>
    </row>
    <row r="972" spans="1:2" ht="19.5" customHeight="1">
      <c r="A972" s="158" t="s">
        <v>1359</v>
      </c>
      <c r="B972" s="163">
        <v>0</v>
      </c>
    </row>
    <row r="973" spans="1:2" ht="19.5" customHeight="1">
      <c r="A973" s="158" t="s">
        <v>333</v>
      </c>
      <c r="B973" s="163">
        <f>SUM(B974:B975)</f>
        <v>0</v>
      </c>
    </row>
    <row r="974" spans="1:2" ht="19.5" customHeight="1">
      <c r="A974" s="158" t="s">
        <v>1360</v>
      </c>
      <c r="B974" s="163">
        <v>0</v>
      </c>
    </row>
    <row r="975" spans="1:2" ht="19.5" customHeight="1">
      <c r="A975" s="158" t="s">
        <v>1361</v>
      </c>
      <c r="B975" s="163">
        <v>0</v>
      </c>
    </row>
    <row r="976" spans="1:2" ht="19.5" customHeight="1">
      <c r="A976" s="158" t="s">
        <v>1362</v>
      </c>
      <c r="B976" s="163">
        <f>B977+B978</f>
        <v>0</v>
      </c>
    </row>
    <row r="977" spans="1:2" ht="19.5" customHeight="1">
      <c r="A977" s="158" t="s">
        <v>1363</v>
      </c>
      <c r="B977" s="163">
        <v>0</v>
      </c>
    </row>
    <row r="978" spans="1:2" ht="19.5" customHeight="1">
      <c r="A978" s="158" t="s">
        <v>1364</v>
      </c>
      <c r="B978" s="163">
        <v>0</v>
      </c>
    </row>
    <row r="979" spans="1:2" ht="19.5" customHeight="1">
      <c r="A979" s="158" t="s">
        <v>335</v>
      </c>
      <c r="B979" s="163">
        <f>SUM(B980,B1003,B1013,B1023,B1028,B1035,B1040)</f>
        <v>0</v>
      </c>
    </row>
    <row r="980" spans="1:2" ht="19.5" customHeight="1">
      <c r="A980" s="158" t="s">
        <v>336</v>
      </c>
      <c r="B980" s="163">
        <f>SUM(B981:B1002)</f>
        <v>0</v>
      </c>
    </row>
    <row r="981" spans="1:2" ht="19.5" customHeight="1">
      <c r="A981" s="158" t="s">
        <v>738</v>
      </c>
      <c r="B981" s="163">
        <v>0</v>
      </c>
    </row>
    <row r="982" spans="1:2" ht="19.5" customHeight="1">
      <c r="A982" s="158" t="s">
        <v>739</v>
      </c>
      <c r="B982" s="163">
        <v>0</v>
      </c>
    </row>
    <row r="983" spans="1:2" ht="19.5" customHeight="1">
      <c r="A983" s="158" t="s">
        <v>740</v>
      </c>
      <c r="B983" s="163">
        <v>0</v>
      </c>
    </row>
    <row r="984" spans="1:2" ht="19.5" customHeight="1">
      <c r="A984" s="158" t="s">
        <v>1365</v>
      </c>
      <c r="B984" s="163">
        <v>0</v>
      </c>
    </row>
    <row r="985" spans="1:2" ht="19.5" customHeight="1">
      <c r="A985" s="158" t="s">
        <v>1366</v>
      </c>
      <c r="B985" s="163">
        <v>0</v>
      </c>
    </row>
    <row r="986" spans="1:2" ht="19.5" customHeight="1">
      <c r="A986" s="158" t="s">
        <v>1367</v>
      </c>
      <c r="B986" s="163">
        <v>0</v>
      </c>
    </row>
    <row r="987" spans="1:2" ht="19.5" customHeight="1">
      <c r="A987" s="158" t="s">
        <v>1368</v>
      </c>
      <c r="B987" s="163">
        <v>0</v>
      </c>
    </row>
    <row r="988" spans="1:2" ht="19.5" customHeight="1">
      <c r="A988" s="158" t="s">
        <v>1369</v>
      </c>
      <c r="B988" s="163">
        <v>0</v>
      </c>
    </row>
    <row r="989" spans="1:2" ht="19.5" customHeight="1">
      <c r="A989" s="158" t="s">
        <v>1370</v>
      </c>
      <c r="B989" s="163">
        <v>0</v>
      </c>
    </row>
    <row r="990" spans="1:2" ht="19.5" customHeight="1">
      <c r="A990" s="158" t="s">
        <v>1371</v>
      </c>
      <c r="B990" s="163">
        <v>0</v>
      </c>
    </row>
    <row r="991" spans="1:2" ht="19.5" customHeight="1">
      <c r="A991" s="158" t="s">
        <v>1372</v>
      </c>
      <c r="B991" s="163">
        <v>0</v>
      </c>
    </row>
    <row r="992" spans="1:2" ht="19.5" customHeight="1">
      <c r="A992" s="158" t="s">
        <v>1373</v>
      </c>
      <c r="B992" s="163">
        <v>0</v>
      </c>
    </row>
    <row r="993" spans="1:2" ht="19.5" customHeight="1">
      <c r="A993" s="158" t="s">
        <v>1374</v>
      </c>
      <c r="B993" s="163">
        <v>0</v>
      </c>
    </row>
    <row r="994" spans="1:2" ht="19.5" customHeight="1">
      <c r="A994" s="158" t="s">
        <v>1375</v>
      </c>
      <c r="B994" s="163">
        <v>0</v>
      </c>
    </row>
    <row r="995" spans="1:2" ht="19.5" customHeight="1">
      <c r="A995" s="158" t="s">
        <v>1376</v>
      </c>
      <c r="B995" s="163">
        <v>0</v>
      </c>
    </row>
    <row r="996" spans="1:2" ht="19.5" customHeight="1">
      <c r="A996" s="158" t="s">
        <v>1377</v>
      </c>
      <c r="B996" s="163">
        <v>0</v>
      </c>
    </row>
    <row r="997" spans="1:2" ht="19.5" customHeight="1">
      <c r="A997" s="158" t="s">
        <v>1378</v>
      </c>
      <c r="B997" s="163">
        <v>0</v>
      </c>
    </row>
    <row r="998" spans="1:2" ht="19.5" customHeight="1">
      <c r="A998" s="158" t="s">
        <v>1379</v>
      </c>
      <c r="B998" s="163">
        <v>0</v>
      </c>
    </row>
    <row r="999" spans="1:2" ht="19.5" customHeight="1">
      <c r="A999" s="158" t="s">
        <v>1380</v>
      </c>
      <c r="B999" s="163">
        <v>0</v>
      </c>
    </row>
    <row r="1000" spans="1:2" ht="19.5" customHeight="1">
      <c r="A1000" s="158" t="s">
        <v>1381</v>
      </c>
      <c r="B1000" s="163">
        <v>0</v>
      </c>
    </row>
    <row r="1001" spans="1:2" ht="19.5" customHeight="1">
      <c r="A1001" s="158" t="s">
        <v>1382</v>
      </c>
      <c r="B1001" s="163">
        <v>0</v>
      </c>
    </row>
    <row r="1002" spans="1:2" ht="19.5" customHeight="1">
      <c r="A1002" s="158" t="s">
        <v>1383</v>
      </c>
      <c r="B1002" s="163">
        <v>0</v>
      </c>
    </row>
    <row r="1003" spans="1:2" ht="19.5" customHeight="1">
      <c r="A1003" s="158" t="s">
        <v>337</v>
      </c>
      <c r="B1003" s="163">
        <f>SUM(B1004:B1012)</f>
        <v>0</v>
      </c>
    </row>
    <row r="1004" spans="1:2" ht="19.5" customHeight="1">
      <c r="A1004" s="158" t="s">
        <v>738</v>
      </c>
      <c r="B1004" s="163">
        <v>0</v>
      </c>
    </row>
    <row r="1005" spans="1:2" ht="19.5" customHeight="1">
      <c r="A1005" s="158" t="s">
        <v>739</v>
      </c>
      <c r="B1005" s="163">
        <v>0</v>
      </c>
    </row>
    <row r="1006" spans="1:2" ht="19.5" customHeight="1">
      <c r="A1006" s="158" t="s">
        <v>740</v>
      </c>
      <c r="B1006" s="163">
        <v>0</v>
      </c>
    </row>
    <row r="1007" spans="1:2" ht="19.5" customHeight="1">
      <c r="A1007" s="158" t="s">
        <v>1384</v>
      </c>
      <c r="B1007" s="163">
        <v>0</v>
      </c>
    </row>
    <row r="1008" spans="1:2" ht="19.5" customHeight="1">
      <c r="A1008" s="158" t="s">
        <v>1385</v>
      </c>
      <c r="B1008" s="163">
        <v>0</v>
      </c>
    </row>
    <row r="1009" spans="1:2" ht="19.5" customHeight="1">
      <c r="A1009" s="158" t="s">
        <v>1386</v>
      </c>
      <c r="B1009" s="163">
        <v>0</v>
      </c>
    </row>
    <row r="1010" spans="1:2" ht="19.5" customHeight="1">
      <c r="A1010" s="158" t="s">
        <v>1387</v>
      </c>
      <c r="B1010" s="163">
        <v>0</v>
      </c>
    </row>
    <row r="1011" spans="1:2" ht="19.5" customHeight="1">
      <c r="A1011" s="158" t="s">
        <v>1388</v>
      </c>
      <c r="B1011" s="163">
        <v>0</v>
      </c>
    </row>
    <row r="1012" spans="1:2" ht="19.5" customHeight="1">
      <c r="A1012" s="158" t="s">
        <v>1389</v>
      </c>
      <c r="B1012" s="163">
        <v>0</v>
      </c>
    </row>
    <row r="1013" spans="1:2" ht="19.5" customHeight="1">
      <c r="A1013" s="158" t="s">
        <v>338</v>
      </c>
      <c r="B1013" s="163">
        <f>SUM(B1014:B1022)</f>
        <v>0</v>
      </c>
    </row>
    <row r="1014" spans="1:2" ht="19.5" customHeight="1">
      <c r="A1014" s="158" t="s">
        <v>738</v>
      </c>
      <c r="B1014" s="163">
        <v>0</v>
      </c>
    </row>
    <row r="1015" spans="1:2" ht="19.5" customHeight="1">
      <c r="A1015" s="158" t="s">
        <v>739</v>
      </c>
      <c r="B1015" s="163">
        <v>0</v>
      </c>
    </row>
    <row r="1016" spans="1:2" ht="19.5" customHeight="1">
      <c r="A1016" s="158" t="s">
        <v>740</v>
      </c>
      <c r="B1016" s="163">
        <v>0</v>
      </c>
    </row>
    <row r="1017" spans="1:2" ht="19.5" customHeight="1">
      <c r="A1017" s="158" t="s">
        <v>1390</v>
      </c>
      <c r="B1017" s="163">
        <v>0</v>
      </c>
    </row>
    <row r="1018" spans="1:2" ht="19.5" customHeight="1">
      <c r="A1018" s="158" t="s">
        <v>1391</v>
      </c>
      <c r="B1018" s="163">
        <v>0</v>
      </c>
    </row>
    <row r="1019" spans="1:2" ht="19.5" customHeight="1">
      <c r="A1019" s="158" t="s">
        <v>1392</v>
      </c>
      <c r="B1019" s="163">
        <v>0</v>
      </c>
    </row>
    <row r="1020" spans="1:2" ht="19.5" customHeight="1">
      <c r="A1020" s="158" t="s">
        <v>1393</v>
      </c>
      <c r="B1020" s="163">
        <v>0</v>
      </c>
    </row>
    <row r="1021" spans="1:2" ht="19.5" customHeight="1">
      <c r="A1021" s="158" t="s">
        <v>1394</v>
      </c>
      <c r="B1021" s="163">
        <v>0</v>
      </c>
    </row>
    <row r="1022" spans="1:2" ht="19.5" customHeight="1">
      <c r="A1022" s="158" t="s">
        <v>1395</v>
      </c>
      <c r="B1022" s="163">
        <v>0</v>
      </c>
    </row>
    <row r="1023" spans="1:2" ht="19.5" customHeight="1">
      <c r="A1023" s="158" t="s">
        <v>339</v>
      </c>
      <c r="B1023" s="163">
        <f>SUM(B1024:B1027)</f>
        <v>0</v>
      </c>
    </row>
    <row r="1024" spans="1:2" ht="19.5" customHeight="1">
      <c r="A1024" s="158" t="s">
        <v>1396</v>
      </c>
      <c r="B1024" s="163">
        <v>0</v>
      </c>
    </row>
    <row r="1025" spans="1:2" ht="19.5" customHeight="1">
      <c r="A1025" s="158" t="s">
        <v>1397</v>
      </c>
      <c r="B1025" s="163">
        <v>0</v>
      </c>
    </row>
    <row r="1026" spans="1:2" ht="19.5" customHeight="1">
      <c r="A1026" s="158" t="s">
        <v>1398</v>
      </c>
      <c r="B1026" s="163">
        <v>0</v>
      </c>
    </row>
    <row r="1027" spans="1:2" ht="19.5" customHeight="1">
      <c r="A1027" s="158" t="s">
        <v>1399</v>
      </c>
      <c r="B1027" s="163">
        <v>0</v>
      </c>
    </row>
    <row r="1028" spans="1:2" ht="19.5" customHeight="1">
      <c r="A1028" s="158" t="s">
        <v>340</v>
      </c>
      <c r="B1028" s="163">
        <f>SUM(B1029:B1034)</f>
        <v>0</v>
      </c>
    </row>
    <row r="1029" spans="1:2" ht="19.5" customHeight="1">
      <c r="A1029" s="158" t="s">
        <v>738</v>
      </c>
      <c r="B1029" s="163">
        <v>0</v>
      </c>
    </row>
    <row r="1030" spans="1:2" ht="19.5" customHeight="1">
      <c r="A1030" s="158" t="s">
        <v>739</v>
      </c>
      <c r="B1030" s="163">
        <v>0</v>
      </c>
    </row>
    <row r="1031" spans="1:2" ht="19.5" customHeight="1">
      <c r="A1031" s="158" t="s">
        <v>740</v>
      </c>
      <c r="B1031" s="163">
        <v>0</v>
      </c>
    </row>
    <row r="1032" spans="1:2" ht="19.5" customHeight="1">
      <c r="A1032" s="158" t="s">
        <v>1388</v>
      </c>
      <c r="B1032" s="163">
        <v>0</v>
      </c>
    </row>
    <row r="1033" spans="1:2" ht="19.5" customHeight="1">
      <c r="A1033" s="158" t="s">
        <v>1400</v>
      </c>
      <c r="B1033" s="163">
        <v>0</v>
      </c>
    </row>
    <row r="1034" spans="1:2" ht="19.5" customHeight="1">
      <c r="A1034" s="158" t="s">
        <v>1401</v>
      </c>
      <c r="B1034" s="163">
        <v>0</v>
      </c>
    </row>
    <row r="1035" spans="1:2" ht="19.5" customHeight="1">
      <c r="A1035" s="158" t="s">
        <v>341</v>
      </c>
      <c r="B1035" s="163">
        <f>SUM(B1036:B1039)</f>
        <v>0</v>
      </c>
    </row>
    <row r="1036" spans="1:2" ht="19.5" customHeight="1">
      <c r="A1036" s="158" t="s">
        <v>1402</v>
      </c>
      <c r="B1036" s="163">
        <v>0</v>
      </c>
    </row>
    <row r="1037" spans="1:2" ht="19.5" customHeight="1">
      <c r="A1037" s="158" t="s">
        <v>1403</v>
      </c>
      <c r="B1037" s="163">
        <v>0</v>
      </c>
    </row>
    <row r="1038" spans="1:2" ht="19.5" customHeight="1">
      <c r="A1038" s="158" t="s">
        <v>1404</v>
      </c>
      <c r="B1038" s="163">
        <v>0</v>
      </c>
    </row>
    <row r="1039" spans="1:2" ht="19.5" customHeight="1">
      <c r="A1039" s="158" t="s">
        <v>1405</v>
      </c>
      <c r="B1039" s="163">
        <v>0</v>
      </c>
    </row>
    <row r="1040" spans="1:2" ht="19.5" customHeight="1">
      <c r="A1040" s="158" t="s">
        <v>1406</v>
      </c>
      <c r="B1040" s="163">
        <f>SUM(B1041:B1042)</f>
        <v>0</v>
      </c>
    </row>
    <row r="1041" spans="1:2" ht="19.5" customHeight="1">
      <c r="A1041" s="158" t="s">
        <v>1407</v>
      </c>
      <c r="B1041" s="163">
        <v>0</v>
      </c>
    </row>
    <row r="1042" spans="1:2" ht="19.5" customHeight="1">
      <c r="A1042" s="158" t="s">
        <v>1408</v>
      </c>
      <c r="B1042" s="163">
        <v>0</v>
      </c>
    </row>
    <row r="1043" spans="1:2" ht="19.5" customHeight="1">
      <c r="A1043" s="158" t="s">
        <v>343</v>
      </c>
      <c r="B1043" s="163">
        <f>SUM(B1044,B1054,B1070,B1075,B1089,B1096,B1103)</f>
        <v>37982</v>
      </c>
    </row>
    <row r="1044" spans="1:2" ht="19.5" customHeight="1">
      <c r="A1044" s="158" t="s">
        <v>344</v>
      </c>
      <c r="B1044" s="163">
        <f>SUM(B1045:B1053)</f>
        <v>0</v>
      </c>
    </row>
    <row r="1045" spans="1:2" ht="19.5" customHeight="1">
      <c r="A1045" s="158" t="s">
        <v>738</v>
      </c>
      <c r="B1045" s="163">
        <v>0</v>
      </c>
    </row>
    <row r="1046" spans="1:2" ht="19.5" customHeight="1">
      <c r="A1046" s="158" t="s">
        <v>739</v>
      </c>
      <c r="B1046" s="163">
        <v>0</v>
      </c>
    </row>
    <row r="1047" spans="1:2" ht="19.5" customHeight="1">
      <c r="A1047" s="158" t="s">
        <v>740</v>
      </c>
      <c r="B1047" s="163">
        <v>0</v>
      </c>
    </row>
    <row r="1048" spans="1:2" ht="19.5" customHeight="1">
      <c r="A1048" s="158" t="s">
        <v>1409</v>
      </c>
      <c r="B1048" s="163">
        <v>0</v>
      </c>
    </row>
    <row r="1049" spans="1:2" ht="19.5" customHeight="1">
      <c r="A1049" s="158" t="s">
        <v>1410</v>
      </c>
      <c r="B1049" s="163">
        <v>0</v>
      </c>
    </row>
    <row r="1050" spans="1:2" ht="19.5" customHeight="1">
      <c r="A1050" s="158" t="s">
        <v>1411</v>
      </c>
      <c r="B1050" s="163">
        <v>0</v>
      </c>
    </row>
    <row r="1051" spans="1:2" ht="19.5" customHeight="1">
      <c r="A1051" s="158" t="s">
        <v>1412</v>
      </c>
      <c r="B1051" s="163">
        <v>0</v>
      </c>
    </row>
    <row r="1052" spans="1:2" ht="19.5" customHeight="1">
      <c r="A1052" s="158" t="s">
        <v>1413</v>
      </c>
      <c r="B1052" s="163">
        <v>0</v>
      </c>
    </row>
    <row r="1053" spans="1:2" ht="19.5" customHeight="1">
      <c r="A1053" s="158" t="s">
        <v>1414</v>
      </c>
      <c r="B1053" s="163">
        <v>0</v>
      </c>
    </row>
    <row r="1054" spans="1:2" ht="19.5" customHeight="1">
      <c r="A1054" s="158" t="s">
        <v>345</v>
      </c>
      <c r="B1054" s="163">
        <f>SUM(B1055:B1069)</f>
        <v>0</v>
      </c>
    </row>
    <row r="1055" spans="1:2" ht="19.5" customHeight="1">
      <c r="A1055" s="158" t="s">
        <v>738</v>
      </c>
      <c r="B1055" s="163">
        <v>0</v>
      </c>
    </row>
    <row r="1056" spans="1:2" ht="19.5" customHeight="1">
      <c r="A1056" s="158" t="s">
        <v>739</v>
      </c>
      <c r="B1056" s="163">
        <v>0</v>
      </c>
    </row>
    <row r="1057" spans="1:2" ht="19.5" customHeight="1">
      <c r="A1057" s="158" t="s">
        <v>740</v>
      </c>
      <c r="B1057" s="163">
        <v>0</v>
      </c>
    </row>
    <row r="1058" spans="1:2" ht="19.5" customHeight="1">
      <c r="A1058" s="158" t="s">
        <v>1415</v>
      </c>
      <c r="B1058" s="163">
        <v>0</v>
      </c>
    </row>
    <row r="1059" spans="1:2" ht="19.5" customHeight="1">
      <c r="A1059" s="158" t="s">
        <v>1416</v>
      </c>
      <c r="B1059" s="163">
        <v>0</v>
      </c>
    </row>
    <row r="1060" spans="1:2" ht="19.5" customHeight="1">
      <c r="A1060" s="158" t="s">
        <v>1417</v>
      </c>
      <c r="B1060" s="163">
        <v>0</v>
      </c>
    </row>
    <row r="1061" spans="1:2" ht="19.5" customHeight="1">
      <c r="A1061" s="158" t="s">
        <v>1418</v>
      </c>
      <c r="B1061" s="163">
        <v>0</v>
      </c>
    </row>
    <row r="1062" spans="1:2" ht="19.5" customHeight="1">
      <c r="A1062" s="158" t="s">
        <v>1419</v>
      </c>
      <c r="B1062" s="163">
        <v>0</v>
      </c>
    </row>
    <row r="1063" spans="1:2" ht="19.5" customHeight="1">
      <c r="A1063" s="158" t="s">
        <v>1420</v>
      </c>
      <c r="B1063" s="163">
        <v>0</v>
      </c>
    </row>
    <row r="1064" spans="1:2" ht="19.5" customHeight="1">
      <c r="A1064" s="158" t="s">
        <v>1421</v>
      </c>
      <c r="B1064" s="163">
        <v>0</v>
      </c>
    </row>
    <row r="1065" spans="1:2" ht="19.5" customHeight="1">
      <c r="A1065" s="158" t="s">
        <v>1422</v>
      </c>
      <c r="B1065" s="163">
        <v>0</v>
      </c>
    </row>
    <row r="1066" spans="1:2" ht="19.5" customHeight="1">
      <c r="A1066" s="158" t="s">
        <v>1423</v>
      </c>
      <c r="B1066" s="163">
        <v>0</v>
      </c>
    </row>
    <row r="1067" spans="1:2" ht="19.5" customHeight="1">
      <c r="A1067" s="158" t="s">
        <v>1424</v>
      </c>
      <c r="B1067" s="163">
        <v>0</v>
      </c>
    </row>
    <row r="1068" spans="1:2" ht="19.5" customHeight="1">
      <c r="A1068" s="158" t="s">
        <v>1425</v>
      </c>
      <c r="B1068" s="163">
        <v>0</v>
      </c>
    </row>
    <row r="1069" spans="1:2" ht="19.5" customHeight="1">
      <c r="A1069" s="158" t="s">
        <v>1426</v>
      </c>
      <c r="B1069" s="163">
        <v>0</v>
      </c>
    </row>
    <row r="1070" spans="1:2" ht="19.5" customHeight="1">
      <c r="A1070" s="158" t="s">
        <v>346</v>
      </c>
      <c r="B1070" s="163">
        <f>SUM(B1071:B1074)</f>
        <v>0</v>
      </c>
    </row>
    <row r="1071" spans="1:2" ht="19.5" customHeight="1">
      <c r="A1071" s="158" t="s">
        <v>738</v>
      </c>
      <c r="B1071" s="163">
        <v>0</v>
      </c>
    </row>
    <row r="1072" spans="1:2" ht="19.5" customHeight="1">
      <c r="A1072" s="158" t="s">
        <v>739</v>
      </c>
      <c r="B1072" s="163">
        <v>0</v>
      </c>
    </row>
    <row r="1073" spans="1:2" ht="19.5" customHeight="1">
      <c r="A1073" s="158" t="s">
        <v>740</v>
      </c>
      <c r="B1073" s="163">
        <v>0</v>
      </c>
    </row>
    <row r="1074" spans="1:2" ht="19.5" customHeight="1">
      <c r="A1074" s="158" t="s">
        <v>1427</v>
      </c>
      <c r="B1074" s="163">
        <v>0</v>
      </c>
    </row>
    <row r="1075" spans="1:2" ht="19.5" customHeight="1">
      <c r="A1075" s="158" t="s">
        <v>347</v>
      </c>
      <c r="B1075" s="163">
        <f>SUM(B1076:B1088)</f>
        <v>21183</v>
      </c>
    </row>
    <row r="1076" spans="1:2" ht="19.5" customHeight="1">
      <c r="A1076" s="158" t="s">
        <v>738</v>
      </c>
      <c r="B1076" s="163">
        <v>0</v>
      </c>
    </row>
    <row r="1077" spans="1:2" ht="19.5" customHeight="1">
      <c r="A1077" s="158" t="s">
        <v>739</v>
      </c>
      <c r="B1077" s="163">
        <v>0</v>
      </c>
    </row>
    <row r="1078" spans="1:2" ht="19.5" customHeight="1">
      <c r="A1078" s="158" t="s">
        <v>740</v>
      </c>
      <c r="B1078" s="163">
        <v>0</v>
      </c>
    </row>
    <row r="1079" spans="1:2" ht="19.5" customHeight="1">
      <c r="A1079" s="158" t="s">
        <v>1428</v>
      </c>
      <c r="B1079" s="163">
        <v>0</v>
      </c>
    </row>
    <row r="1080" spans="1:2" ht="19.5" customHeight="1">
      <c r="A1080" s="158" t="s">
        <v>1429</v>
      </c>
      <c r="B1080" s="163">
        <v>0</v>
      </c>
    </row>
    <row r="1081" spans="1:2" ht="19.5" customHeight="1">
      <c r="A1081" s="158" t="s">
        <v>1430</v>
      </c>
      <c r="B1081" s="163">
        <v>0</v>
      </c>
    </row>
    <row r="1082" spans="1:2" ht="19.5" customHeight="1">
      <c r="A1082" s="158" t="s">
        <v>1431</v>
      </c>
      <c r="B1082" s="163">
        <v>0</v>
      </c>
    </row>
    <row r="1083" spans="1:2" ht="19.5" customHeight="1">
      <c r="A1083" s="158" t="s">
        <v>1432</v>
      </c>
      <c r="B1083" s="163">
        <v>0</v>
      </c>
    </row>
    <row r="1084" spans="1:2" ht="19.5" customHeight="1">
      <c r="A1084" s="158" t="s">
        <v>1433</v>
      </c>
      <c r="B1084" s="163">
        <v>21183</v>
      </c>
    </row>
    <row r="1085" spans="1:2" ht="19.5" customHeight="1">
      <c r="A1085" s="158" t="s">
        <v>1434</v>
      </c>
      <c r="B1085" s="163">
        <v>0</v>
      </c>
    </row>
    <row r="1086" spans="1:2" ht="19.5" customHeight="1">
      <c r="A1086" s="158" t="s">
        <v>1388</v>
      </c>
      <c r="B1086" s="163">
        <v>0</v>
      </c>
    </row>
    <row r="1087" spans="1:2" ht="19.5" customHeight="1">
      <c r="A1087" s="158" t="s">
        <v>1435</v>
      </c>
      <c r="B1087" s="163">
        <v>0</v>
      </c>
    </row>
    <row r="1088" spans="1:2" ht="19.5" customHeight="1">
      <c r="A1088" s="158" t="s">
        <v>1436</v>
      </c>
      <c r="B1088" s="163">
        <v>0</v>
      </c>
    </row>
    <row r="1089" spans="1:2" ht="19.5" customHeight="1">
      <c r="A1089" s="158" t="s">
        <v>348</v>
      </c>
      <c r="B1089" s="163">
        <f>SUM(B1090:B1095)</f>
        <v>0</v>
      </c>
    </row>
    <row r="1090" spans="1:2" ht="19.5" customHeight="1">
      <c r="A1090" s="158" t="s">
        <v>738</v>
      </c>
      <c r="B1090" s="163">
        <v>0</v>
      </c>
    </row>
    <row r="1091" spans="1:2" ht="19.5" customHeight="1">
      <c r="A1091" s="158" t="s">
        <v>739</v>
      </c>
      <c r="B1091" s="163">
        <v>0</v>
      </c>
    </row>
    <row r="1092" spans="1:2" ht="19.5" customHeight="1">
      <c r="A1092" s="158" t="s">
        <v>740</v>
      </c>
      <c r="B1092" s="163">
        <v>0</v>
      </c>
    </row>
    <row r="1093" spans="1:2" ht="19.5" customHeight="1">
      <c r="A1093" s="158" t="s">
        <v>1437</v>
      </c>
      <c r="B1093" s="163">
        <v>0</v>
      </c>
    </row>
    <row r="1094" spans="1:2" ht="19.5" customHeight="1">
      <c r="A1094" s="158" t="s">
        <v>1438</v>
      </c>
      <c r="B1094" s="163">
        <v>0</v>
      </c>
    </row>
    <row r="1095" spans="1:2" ht="19.5" customHeight="1">
      <c r="A1095" s="158" t="s">
        <v>1439</v>
      </c>
      <c r="B1095" s="163">
        <v>0</v>
      </c>
    </row>
    <row r="1096" spans="1:2" ht="19.5" customHeight="1">
      <c r="A1096" s="158" t="s">
        <v>349</v>
      </c>
      <c r="B1096" s="163">
        <f>SUM(B1097:B1102)</f>
        <v>9729</v>
      </c>
    </row>
    <row r="1097" spans="1:2" ht="19.5" customHeight="1">
      <c r="A1097" s="158" t="s">
        <v>738</v>
      </c>
      <c r="B1097" s="163">
        <v>0</v>
      </c>
    </row>
    <row r="1098" spans="1:2" ht="19.5" customHeight="1">
      <c r="A1098" s="158" t="s">
        <v>739</v>
      </c>
      <c r="B1098" s="163">
        <v>0</v>
      </c>
    </row>
    <row r="1099" spans="1:2" ht="19.5" customHeight="1">
      <c r="A1099" s="158" t="s">
        <v>740</v>
      </c>
      <c r="B1099" s="163">
        <v>0</v>
      </c>
    </row>
    <row r="1100" spans="1:2" ht="19.5" customHeight="1">
      <c r="A1100" s="158" t="s">
        <v>1440</v>
      </c>
      <c r="B1100" s="163">
        <v>0</v>
      </c>
    </row>
    <row r="1101" spans="1:2" ht="19.5" customHeight="1">
      <c r="A1101" s="158" t="s">
        <v>1441</v>
      </c>
      <c r="B1101" s="163">
        <v>9426</v>
      </c>
    </row>
    <row r="1102" spans="1:2" ht="19.5" customHeight="1">
      <c r="A1102" s="158" t="s">
        <v>1442</v>
      </c>
      <c r="B1102" s="163">
        <v>303</v>
      </c>
    </row>
    <row r="1103" spans="1:2" ht="19.5" customHeight="1">
      <c r="A1103" s="158" t="s">
        <v>1443</v>
      </c>
      <c r="B1103" s="163">
        <f>SUM(B1104:B1108)</f>
        <v>7070</v>
      </c>
    </row>
    <row r="1104" spans="1:2" ht="19.5" customHeight="1">
      <c r="A1104" s="158" t="s">
        <v>1444</v>
      </c>
      <c r="B1104" s="163">
        <v>0</v>
      </c>
    </row>
    <row r="1105" spans="1:2" ht="19.5" customHeight="1">
      <c r="A1105" s="158" t="s">
        <v>1445</v>
      </c>
      <c r="B1105" s="163">
        <v>0</v>
      </c>
    </row>
    <row r="1106" spans="1:2" ht="19.5" customHeight="1">
      <c r="A1106" s="158" t="s">
        <v>1446</v>
      </c>
      <c r="B1106" s="163">
        <v>0</v>
      </c>
    </row>
    <row r="1107" spans="1:2" ht="19.5" customHeight="1">
      <c r="A1107" s="158" t="s">
        <v>1447</v>
      </c>
      <c r="B1107" s="163">
        <v>0</v>
      </c>
    </row>
    <row r="1108" spans="1:2" ht="19.5" customHeight="1">
      <c r="A1108" s="158" t="s">
        <v>1448</v>
      </c>
      <c r="B1108" s="163">
        <v>7070</v>
      </c>
    </row>
    <row r="1109" spans="1:2" ht="19.5" customHeight="1">
      <c r="A1109" s="158" t="s">
        <v>351</v>
      </c>
      <c r="B1109" s="163">
        <f>SUM(B1110,B1120,B1126)</f>
        <v>5543</v>
      </c>
    </row>
    <row r="1110" spans="1:2" ht="19.5" customHeight="1">
      <c r="A1110" s="158" t="s">
        <v>352</v>
      </c>
      <c r="B1110" s="163">
        <f>SUM(B1111:B1119)</f>
        <v>943</v>
      </c>
    </row>
    <row r="1111" spans="1:2" ht="19.5" customHeight="1">
      <c r="A1111" s="158" t="s">
        <v>738</v>
      </c>
      <c r="B1111" s="163">
        <v>0</v>
      </c>
    </row>
    <row r="1112" spans="1:2" ht="19.5" customHeight="1">
      <c r="A1112" s="158" t="s">
        <v>739</v>
      </c>
      <c r="B1112" s="163">
        <v>0</v>
      </c>
    </row>
    <row r="1113" spans="1:2" ht="19.5" customHeight="1">
      <c r="A1113" s="158" t="s">
        <v>740</v>
      </c>
      <c r="B1113" s="163">
        <v>0</v>
      </c>
    </row>
    <row r="1114" spans="1:2" ht="19.5" customHeight="1">
      <c r="A1114" s="158" t="s">
        <v>1449</v>
      </c>
      <c r="B1114" s="163">
        <v>0</v>
      </c>
    </row>
    <row r="1115" spans="1:2" ht="19.5" customHeight="1">
      <c r="A1115" s="158" t="s">
        <v>1450</v>
      </c>
      <c r="B1115" s="163">
        <v>0</v>
      </c>
    </row>
    <row r="1116" spans="1:2" ht="19.5" customHeight="1">
      <c r="A1116" s="158" t="s">
        <v>1451</v>
      </c>
      <c r="B1116" s="163">
        <v>0</v>
      </c>
    </row>
    <row r="1117" spans="1:2" ht="19.5" customHeight="1">
      <c r="A1117" s="158" t="s">
        <v>1452</v>
      </c>
      <c r="B1117" s="163">
        <v>0</v>
      </c>
    </row>
    <row r="1118" spans="1:2" ht="19.5" customHeight="1">
      <c r="A1118" s="158" t="s">
        <v>747</v>
      </c>
      <c r="B1118" s="163">
        <v>0</v>
      </c>
    </row>
    <row r="1119" spans="1:2" ht="19.5" customHeight="1">
      <c r="A1119" s="158" t="s">
        <v>1453</v>
      </c>
      <c r="B1119" s="163">
        <v>943</v>
      </c>
    </row>
    <row r="1120" spans="1:2" ht="19.5" customHeight="1">
      <c r="A1120" s="158" t="s">
        <v>353</v>
      </c>
      <c r="B1120" s="163">
        <f>SUM(B1121:B1125)</f>
        <v>0</v>
      </c>
    </row>
    <row r="1121" spans="1:2" ht="19.5" customHeight="1">
      <c r="A1121" s="158" t="s">
        <v>738</v>
      </c>
      <c r="B1121" s="163">
        <v>0</v>
      </c>
    </row>
    <row r="1122" spans="1:2" ht="19.5" customHeight="1">
      <c r="A1122" s="158" t="s">
        <v>739</v>
      </c>
      <c r="B1122" s="163">
        <v>0</v>
      </c>
    </row>
    <row r="1123" spans="1:2" ht="19.5" customHeight="1">
      <c r="A1123" s="158" t="s">
        <v>740</v>
      </c>
      <c r="B1123" s="163">
        <v>0</v>
      </c>
    </row>
    <row r="1124" spans="1:2" ht="19.5" customHeight="1">
      <c r="A1124" s="158" t="s">
        <v>1454</v>
      </c>
      <c r="B1124" s="163">
        <v>0</v>
      </c>
    </row>
    <row r="1125" spans="1:2" ht="19.5" customHeight="1">
      <c r="A1125" s="158" t="s">
        <v>1455</v>
      </c>
      <c r="B1125" s="163">
        <v>0</v>
      </c>
    </row>
    <row r="1126" spans="1:2" ht="19.5" customHeight="1">
      <c r="A1126" s="158" t="s">
        <v>1456</v>
      </c>
      <c r="B1126" s="163">
        <f>SUM(B1127:B1128)</f>
        <v>4600</v>
      </c>
    </row>
    <row r="1127" spans="1:2" ht="19.5" customHeight="1">
      <c r="A1127" s="158" t="s">
        <v>1457</v>
      </c>
      <c r="B1127" s="163">
        <v>0</v>
      </c>
    </row>
    <row r="1128" spans="1:2" ht="19.5" customHeight="1">
      <c r="A1128" s="158" t="s">
        <v>1458</v>
      </c>
      <c r="B1128" s="163">
        <v>4600</v>
      </c>
    </row>
    <row r="1129" spans="1:2" ht="19.5" customHeight="1">
      <c r="A1129" s="158" t="s">
        <v>355</v>
      </c>
      <c r="B1129" s="163">
        <f>SUM(B1130,B1137,B1147,B1153,B1156)</f>
        <v>296</v>
      </c>
    </row>
    <row r="1130" spans="1:2" ht="19.5" customHeight="1">
      <c r="A1130" s="158" t="s">
        <v>356</v>
      </c>
      <c r="B1130" s="163">
        <f>SUM(B1131:B1136)</f>
        <v>0</v>
      </c>
    </row>
    <row r="1131" spans="1:2" ht="19.5" customHeight="1">
      <c r="A1131" s="158" t="s">
        <v>738</v>
      </c>
      <c r="B1131" s="163">
        <v>0</v>
      </c>
    </row>
    <row r="1132" spans="1:2" ht="19.5" customHeight="1">
      <c r="A1132" s="158" t="s">
        <v>739</v>
      </c>
      <c r="B1132" s="163">
        <v>0</v>
      </c>
    </row>
    <row r="1133" spans="1:2" ht="19.5" customHeight="1">
      <c r="A1133" s="158" t="s">
        <v>740</v>
      </c>
      <c r="B1133" s="163">
        <v>0</v>
      </c>
    </row>
    <row r="1134" spans="1:2" ht="19.5" customHeight="1">
      <c r="A1134" s="158" t="s">
        <v>1459</v>
      </c>
      <c r="B1134" s="163">
        <v>0</v>
      </c>
    </row>
    <row r="1135" spans="1:2" ht="19.5" customHeight="1">
      <c r="A1135" s="158" t="s">
        <v>747</v>
      </c>
      <c r="B1135" s="163">
        <v>0</v>
      </c>
    </row>
    <row r="1136" spans="1:2" ht="19.5" customHeight="1">
      <c r="A1136" s="158" t="s">
        <v>1460</v>
      </c>
      <c r="B1136" s="163">
        <v>0</v>
      </c>
    </row>
    <row r="1137" spans="1:2" ht="19.5" customHeight="1">
      <c r="A1137" s="158" t="s">
        <v>357</v>
      </c>
      <c r="B1137" s="163">
        <f>SUM(B1138:B1146)</f>
        <v>296</v>
      </c>
    </row>
    <row r="1138" spans="1:2" ht="19.5" customHeight="1">
      <c r="A1138" s="158" t="s">
        <v>1461</v>
      </c>
      <c r="B1138" s="163">
        <v>0</v>
      </c>
    </row>
    <row r="1139" spans="1:2" ht="19.5" customHeight="1">
      <c r="A1139" s="158" t="s">
        <v>1462</v>
      </c>
      <c r="B1139" s="163">
        <v>0</v>
      </c>
    </row>
    <row r="1140" spans="1:2" ht="19.5" customHeight="1">
      <c r="A1140" s="158" t="s">
        <v>1463</v>
      </c>
      <c r="B1140" s="163">
        <v>0</v>
      </c>
    </row>
    <row r="1141" spans="1:2" ht="19.5" customHeight="1">
      <c r="A1141" s="158" t="s">
        <v>1464</v>
      </c>
      <c r="B1141" s="163">
        <v>0</v>
      </c>
    </row>
    <row r="1142" spans="1:2" ht="19.5" customHeight="1">
      <c r="A1142" s="158" t="s">
        <v>1465</v>
      </c>
      <c r="B1142" s="163">
        <v>0</v>
      </c>
    </row>
    <row r="1143" spans="1:2" ht="19.5" customHeight="1">
      <c r="A1143" s="158" t="s">
        <v>1466</v>
      </c>
      <c r="B1143" s="163">
        <v>0</v>
      </c>
    </row>
    <row r="1144" spans="1:2" ht="19.5" customHeight="1">
      <c r="A1144" s="158" t="s">
        <v>1467</v>
      </c>
      <c r="B1144" s="163">
        <v>0</v>
      </c>
    </row>
    <row r="1145" spans="1:2" ht="19.5" customHeight="1">
      <c r="A1145" s="158" t="s">
        <v>1468</v>
      </c>
      <c r="B1145" s="163">
        <v>0</v>
      </c>
    </row>
    <row r="1146" spans="1:2" ht="19.5" customHeight="1">
      <c r="A1146" s="158" t="s">
        <v>1469</v>
      </c>
      <c r="B1146" s="163">
        <v>296</v>
      </c>
    </row>
    <row r="1147" spans="1:2" ht="19.5" customHeight="1">
      <c r="A1147" s="158" t="s">
        <v>358</v>
      </c>
      <c r="B1147" s="163">
        <f>SUM(B1148:B1152)</f>
        <v>0</v>
      </c>
    </row>
    <row r="1148" spans="1:2" ht="19.5" customHeight="1">
      <c r="A1148" s="158" t="s">
        <v>1470</v>
      </c>
      <c r="B1148" s="163">
        <v>0</v>
      </c>
    </row>
    <row r="1149" spans="1:2" ht="19.5" customHeight="1">
      <c r="A1149" s="158" t="s">
        <v>1471</v>
      </c>
      <c r="B1149" s="163">
        <v>0</v>
      </c>
    </row>
    <row r="1150" spans="1:2" ht="19.5" customHeight="1">
      <c r="A1150" s="158" t="s">
        <v>1472</v>
      </c>
      <c r="B1150" s="163">
        <v>0</v>
      </c>
    </row>
    <row r="1151" spans="1:2" ht="19.5" customHeight="1">
      <c r="A1151" s="158" t="s">
        <v>1473</v>
      </c>
      <c r="B1151" s="163">
        <v>0</v>
      </c>
    </row>
    <row r="1152" spans="1:2" ht="19.5" customHeight="1">
      <c r="A1152" s="158" t="s">
        <v>1474</v>
      </c>
      <c r="B1152" s="163">
        <v>0</v>
      </c>
    </row>
    <row r="1153" spans="1:2" ht="19.5" customHeight="1">
      <c r="A1153" s="158" t="s">
        <v>359</v>
      </c>
      <c r="B1153" s="163">
        <f>SUM(B1154:B1155)</f>
        <v>0</v>
      </c>
    </row>
    <row r="1154" spans="1:2" ht="19.5" customHeight="1">
      <c r="A1154" s="158" t="s">
        <v>1475</v>
      </c>
      <c r="B1154" s="163">
        <v>0</v>
      </c>
    </row>
    <row r="1155" spans="1:2" ht="19.5" customHeight="1">
      <c r="A1155" s="158" t="s">
        <v>1476</v>
      </c>
      <c r="B1155" s="163">
        <v>0</v>
      </c>
    </row>
    <row r="1156" spans="1:2" ht="19.5" customHeight="1">
      <c r="A1156" s="158" t="s">
        <v>1477</v>
      </c>
      <c r="B1156" s="163">
        <f>B1157</f>
        <v>0</v>
      </c>
    </row>
    <row r="1157" spans="1:2" ht="19.5" customHeight="1">
      <c r="A1157" s="158" t="s">
        <v>1478</v>
      </c>
      <c r="B1157" s="163">
        <v>0</v>
      </c>
    </row>
    <row r="1158" spans="1:2" ht="19.5" customHeight="1">
      <c r="A1158" s="158" t="s">
        <v>361</v>
      </c>
      <c r="B1158" s="163">
        <f>SUM(B1159:B1167)</f>
        <v>0</v>
      </c>
    </row>
    <row r="1159" spans="1:2" ht="19.5" customHeight="1">
      <c r="A1159" s="158" t="s">
        <v>362</v>
      </c>
      <c r="B1159" s="163">
        <v>0</v>
      </c>
    </row>
    <row r="1160" spans="1:2" ht="19.5" customHeight="1">
      <c r="A1160" s="158" t="s">
        <v>363</v>
      </c>
      <c r="B1160" s="163">
        <v>0</v>
      </c>
    </row>
    <row r="1161" spans="1:2" ht="19.5" customHeight="1">
      <c r="A1161" s="158" t="s">
        <v>364</v>
      </c>
      <c r="B1161" s="163">
        <v>0</v>
      </c>
    </row>
    <row r="1162" spans="1:2" ht="19.5" customHeight="1">
      <c r="A1162" s="158" t="s">
        <v>365</v>
      </c>
      <c r="B1162" s="163">
        <v>0</v>
      </c>
    </row>
    <row r="1163" spans="1:2" ht="19.5" customHeight="1">
      <c r="A1163" s="158" t="s">
        <v>366</v>
      </c>
      <c r="B1163" s="163">
        <v>0</v>
      </c>
    </row>
    <row r="1164" spans="1:2" ht="19.5" customHeight="1">
      <c r="A1164" s="158" t="s">
        <v>326</v>
      </c>
      <c r="B1164" s="163">
        <v>0</v>
      </c>
    </row>
    <row r="1165" spans="1:2" ht="19.5" customHeight="1">
      <c r="A1165" s="158" t="s">
        <v>367</v>
      </c>
      <c r="B1165" s="163">
        <v>0</v>
      </c>
    </row>
    <row r="1166" spans="1:2" ht="19.5" customHeight="1">
      <c r="A1166" s="158" t="s">
        <v>368</v>
      </c>
      <c r="B1166" s="163">
        <v>0</v>
      </c>
    </row>
    <row r="1167" spans="1:2" ht="19.5" customHeight="1">
      <c r="A1167" s="158" t="s">
        <v>369</v>
      </c>
      <c r="B1167" s="163">
        <v>0</v>
      </c>
    </row>
    <row r="1168" spans="1:2" ht="19.5" customHeight="1">
      <c r="A1168" s="158" t="s">
        <v>737</v>
      </c>
      <c r="B1168" s="163">
        <f>SUM(B1169,B1188,B1207,B1216,B1231)</f>
        <v>1250</v>
      </c>
    </row>
    <row r="1169" spans="1:2" ht="19.5" customHeight="1">
      <c r="A1169" s="158" t="s">
        <v>1479</v>
      </c>
      <c r="B1169" s="163">
        <f>SUM(B1170:B1187)</f>
        <v>1250</v>
      </c>
    </row>
    <row r="1170" spans="1:2" ht="19.5" customHeight="1">
      <c r="A1170" s="158" t="s">
        <v>738</v>
      </c>
      <c r="B1170" s="163">
        <v>186</v>
      </c>
    </row>
    <row r="1171" spans="1:2" ht="19.5" customHeight="1">
      <c r="A1171" s="158" t="s">
        <v>739</v>
      </c>
      <c r="B1171" s="163">
        <v>914</v>
      </c>
    </row>
    <row r="1172" spans="1:2" ht="19.5" customHeight="1">
      <c r="A1172" s="158" t="s">
        <v>740</v>
      </c>
      <c r="B1172" s="163">
        <v>0</v>
      </c>
    </row>
    <row r="1173" spans="1:2" ht="19.5" customHeight="1">
      <c r="A1173" s="158" t="s">
        <v>1480</v>
      </c>
      <c r="B1173" s="163">
        <v>0</v>
      </c>
    </row>
    <row r="1174" spans="1:2" ht="19.5" customHeight="1">
      <c r="A1174" s="158" t="s">
        <v>1481</v>
      </c>
      <c r="B1174" s="163">
        <v>150</v>
      </c>
    </row>
    <row r="1175" spans="1:2" ht="19.5" customHeight="1">
      <c r="A1175" s="158" t="s">
        <v>1482</v>
      </c>
      <c r="B1175" s="163">
        <v>0</v>
      </c>
    </row>
    <row r="1176" spans="1:2" ht="19.5" customHeight="1">
      <c r="A1176" s="158" t="s">
        <v>1483</v>
      </c>
      <c r="B1176" s="163">
        <v>0</v>
      </c>
    </row>
    <row r="1177" spans="1:2" ht="19.5" customHeight="1">
      <c r="A1177" s="158" t="s">
        <v>1484</v>
      </c>
      <c r="B1177" s="163">
        <v>0</v>
      </c>
    </row>
    <row r="1178" spans="1:2" ht="19.5" customHeight="1">
      <c r="A1178" s="158" t="s">
        <v>1485</v>
      </c>
      <c r="B1178" s="163">
        <v>0</v>
      </c>
    </row>
    <row r="1179" spans="1:2" ht="19.5" customHeight="1">
      <c r="A1179" s="158" t="s">
        <v>1486</v>
      </c>
      <c r="B1179" s="163">
        <v>0</v>
      </c>
    </row>
    <row r="1180" spans="1:2" ht="19.5" customHeight="1">
      <c r="A1180" s="158" t="s">
        <v>1487</v>
      </c>
      <c r="B1180" s="163">
        <v>0</v>
      </c>
    </row>
    <row r="1181" spans="1:2" ht="19.5" customHeight="1">
      <c r="A1181" s="158" t="s">
        <v>1488</v>
      </c>
      <c r="B1181" s="163">
        <v>0</v>
      </c>
    </row>
    <row r="1182" spans="1:2" ht="19.5" customHeight="1">
      <c r="A1182" s="158" t="s">
        <v>1489</v>
      </c>
      <c r="B1182" s="163">
        <v>0</v>
      </c>
    </row>
    <row r="1183" spans="1:2" ht="19.5" customHeight="1">
      <c r="A1183" s="158" t="s">
        <v>1490</v>
      </c>
      <c r="B1183" s="163">
        <v>0</v>
      </c>
    </row>
    <row r="1184" spans="1:2" ht="19.5" customHeight="1">
      <c r="A1184" s="158" t="s">
        <v>1491</v>
      </c>
      <c r="B1184" s="163">
        <v>0</v>
      </c>
    </row>
    <row r="1185" spans="1:2" ht="19.5" customHeight="1">
      <c r="A1185" s="158" t="s">
        <v>1492</v>
      </c>
      <c r="B1185" s="163">
        <v>0</v>
      </c>
    </row>
    <row r="1186" spans="1:2" ht="19.5" customHeight="1">
      <c r="A1186" s="158" t="s">
        <v>747</v>
      </c>
      <c r="B1186" s="163">
        <v>0</v>
      </c>
    </row>
    <row r="1187" spans="1:2" ht="19.5" customHeight="1">
      <c r="A1187" s="158" t="s">
        <v>1493</v>
      </c>
      <c r="B1187" s="163">
        <v>0</v>
      </c>
    </row>
    <row r="1188" spans="1:2" ht="19.5" customHeight="1">
      <c r="A1188" s="158" t="s">
        <v>370</v>
      </c>
      <c r="B1188" s="163">
        <f>SUM(B1189:B1206)</f>
        <v>0</v>
      </c>
    </row>
    <row r="1189" spans="1:2" ht="19.5" customHeight="1">
      <c r="A1189" s="158" t="s">
        <v>738</v>
      </c>
      <c r="B1189" s="163">
        <v>0</v>
      </c>
    </row>
    <row r="1190" spans="1:2" ht="19.5" customHeight="1">
      <c r="A1190" s="158" t="s">
        <v>739</v>
      </c>
      <c r="B1190" s="163">
        <v>0</v>
      </c>
    </row>
    <row r="1191" spans="1:2" ht="19.5" customHeight="1">
      <c r="A1191" s="158" t="s">
        <v>740</v>
      </c>
      <c r="B1191" s="163">
        <v>0</v>
      </c>
    </row>
    <row r="1192" spans="1:2" ht="19.5" customHeight="1">
      <c r="A1192" s="158" t="s">
        <v>1494</v>
      </c>
      <c r="B1192" s="163">
        <v>0</v>
      </c>
    </row>
    <row r="1193" spans="1:2" ht="19.5" customHeight="1">
      <c r="A1193" s="158" t="s">
        <v>1495</v>
      </c>
      <c r="B1193" s="163">
        <v>0</v>
      </c>
    </row>
    <row r="1194" spans="1:2" ht="19.5" customHeight="1">
      <c r="A1194" s="158" t="s">
        <v>1496</v>
      </c>
      <c r="B1194" s="163">
        <v>0</v>
      </c>
    </row>
    <row r="1195" spans="1:2" ht="19.5" customHeight="1">
      <c r="A1195" s="158" t="s">
        <v>1497</v>
      </c>
      <c r="B1195" s="163">
        <v>0</v>
      </c>
    </row>
    <row r="1196" spans="1:2" ht="19.5" customHeight="1">
      <c r="A1196" s="158" t="s">
        <v>1498</v>
      </c>
      <c r="B1196" s="163">
        <v>0</v>
      </c>
    </row>
    <row r="1197" spans="1:2" ht="19.5" customHeight="1">
      <c r="A1197" s="158" t="s">
        <v>1499</v>
      </c>
      <c r="B1197" s="163">
        <v>0</v>
      </c>
    </row>
    <row r="1198" spans="1:2" ht="19.5" customHeight="1">
      <c r="A1198" s="158" t="s">
        <v>1500</v>
      </c>
      <c r="B1198" s="163">
        <v>0</v>
      </c>
    </row>
    <row r="1199" spans="1:2" ht="19.5" customHeight="1">
      <c r="A1199" s="158" t="s">
        <v>1501</v>
      </c>
      <c r="B1199" s="163">
        <v>0</v>
      </c>
    </row>
    <row r="1200" spans="1:2" ht="19.5" customHeight="1">
      <c r="A1200" s="158" t="s">
        <v>1502</v>
      </c>
      <c r="B1200" s="163">
        <v>0</v>
      </c>
    </row>
    <row r="1201" spans="1:2" ht="19.5" customHeight="1">
      <c r="A1201" s="158" t="s">
        <v>1503</v>
      </c>
      <c r="B1201" s="163">
        <v>0</v>
      </c>
    </row>
    <row r="1202" spans="1:2" ht="19.5" customHeight="1">
      <c r="A1202" s="158" t="s">
        <v>1504</v>
      </c>
      <c r="B1202" s="163">
        <v>0</v>
      </c>
    </row>
    <row r="1203" spans="1:2" ht="19.5" customHeight="1">
      <c r="A1203" s="158" t="s">
        <v>1505</v>
      </c>
      <c r="B1203" s="163">
        <v>0</v>
      </c>
    </row>
    <row r="1204" spans="1:2" ht="19.5" customHeight="1">
      <c r="A1204" s="158" t="s">
        <v>1506</v>
      </c>
      <c r="B1204" s="163">
        <v>0</v>
      </c>
    </row>
    <row r="1205" spans="1:2" ht="19.5" customHeight="1">
      <c r="A1205" s="158" t="s">
        <v>747</v>
      </c>
      <c r="B1205" s="163">
        <v>0</v>
      </c>
    </row>
    <row r="1206" spans="1:2" ht="19.5" customHeight="1">
      <c r="A1206" s="158" t="s">
        <v>1507</v>
      </c>
      <c r="B1206" s="163">
        <v>0</v>
      </c>
    </row>
    <row r="1207" spans="1:2" ht="19.5" customHeight="1">
      <c r="A1207" s="158" t="s">
        <v>371</v>
      </c>
      <c r="B1207" s="163">
        <f>SUM(B1208:B1215)</f>
        <v>0</v>
      </c>
    </row>
    <row r="1208" spans="1:2" ht="19.5" customHeight="1">
      <c r="A1208" s="158" t="s">
        <v>738</v>
      </c>
      <c r="B1208" s="163">
        <v>0</v>
      </c>
    </row>
    <row r="1209" spans="1:2" ht="19.5" customHeight="1">
      <c r="A1209" s="158" t="s">
        <v>739</v>
      </c>
      <c r="B1209" s="163">
        <v>0</v>
      </c>
    </row>
    <row r="1210" spans="1:2" ht="19.5" customHeight="1">
      <c r="A1210" s="158" t="s">
        <v>740</v>
      </c>
      <c r="B1210" s="163">
        <v>0</v>
      </c>
    </row>
    <row r="1211" spans="1:2" ht="19.5" customHeight="1">
      <c r="A1211" s="158" t="s">
        <v>1508</v>
      </c>
      <c r="B1211" s="163">
        <v>0</v>
      </c>
    </row>
    <row r="1212" spans="1:2" ht="19.5" customHeight="1">
      <c r="A1212" s="158" t="s">
        <v>1509</v>
      </c>
      <c r="B1212" s="163">
        <v>0</v>
      </c>
    </row>
    <row r="1213" spans="1:2" ht="19.5" customHeight="1">
      <c r="A1213" s="158" t="s">
        <v>1510</v>
      </c>
      <c r="B1213" s="163">
        <v>0</v>
      </c>
    </row>
    <row r="1214" spans="1:2" ht="19.5" customHeight="1">
      <c r="A1214" s="158" t="s">
        <v>747</v>
      </c>
      <c r="B1214" s="163">
        <v>0</v>
      </c>
    </row>
    <row r="1215" spans="1:2" ht="19.5" customHeight="1">
      <c r="A1215" s="158" t="s">
        <v>1511</v>
      </c>
      <c r="B1215" s="163">
        <v>0</v>
      </c>
    </row>
    <row r="1216" spans="1:2" ht="19.5" customHeight="1">
      <c r="A1216" s="158" t="s">
        <v>373</v>
      </c>
      <c r="B1216" s="163">
        <f>SUM(B1217:B1230)</f>
        <v>0</v>
      </c>
    </row>
    <row r="1217" spans="1:2" ht="19.5" customHeight="1">
      <c r="A1217" s="158" t="s">
        <v>738</v>
      </c>
      <c r="B1217" s="163">
        <v>0</v>
      </c>
    </row>
    <row r="1218" spans="1:2" ht="19.5" customHeight="1">
      <c r="A1218" s="158" t="s">
        <v>739</v>
      </c>
      <c r="B1218" s="163">
        <v>0</v>
      </c>
    </row>
    <row r="1219" spans="1:2" ht="19.5" customHeight="1">
      <c r="A1219" s="158" t="s">
        <v>740</v>
      </c>
      <c r="B1219" s="163">
        <v>0</v>
      </c>
    </row>
    <row r="1220" spans="1:2" ht="19.5" customHeight="1">
      <c r="A1220" s="158" t="s">
        <v>1512</v>
      </c>
      <c r="B1220" s="163">
        <v>0</v>
      </c>
    </row>
    <row r="1221" spans="1:2" ht="19.5" customHeight="1">
      <c r="A1221" s="158" t="s">
        <v>1513</v>
      </c>
      <c r="B1221" s="163">
        <v>0</v>
      </c>
    </row>
    <row r="1222" spans="1:2" ht="19.5" customHeight="1">
      <c r="A1222" s="158" t="s">
        <v>1514</v>
      </c>
      <c r="B1222" s="163">
        <v>0</v>
      </c>
    </row>
    <row r="1223" spans="1:2" ht="19.5" customHeight="1">
      <c r="A1223" s="158" t="s">
        <v>1515</v>
      </c>
      <c r="B1223" s="163">
        <v>0</v>
      </c>
    </row>
    <row r="1224" spans="1:2" ht="19.5" customHeight="1">
      <c r="A1224" s="158" t="s">
        <v>1516</v>
      </c>
      <c r="B1224" s="163">
        <v>0</v>
      </c>
    </row>
    <row r="1225" spans="1:2" ht="19.5" customHeight="1">
      <c r="A1225" s="158" t="s">
        <v>1517</v>
      </c>
      <c r="B1225" s="163">
        <v>0</v>
      </c>
    </row>
    <row r="1226" spans="1:2" ht="19.5" customHeight="1">
      <c r="A1226" s="158" t="s">
        <v>1518</v>
      </c>
      <c r="B1226" s="163">
        <v>0</v>
      </c>
    </row>
    <row r="1227" spans="1:2" ht="19.5" customHeight="1">
      <c r="A1227" s="158" t="s">
        <v>1519</v>
      </c>
      <c r="B1227" s="163">
        <v>0</v>
      </c>
    </row>
    <row r="1228" spans="1:2" ht="19.5" customHeight="1">
      <c r="A1228" s="158" t="s">
        <v>1520</v>
      </c>
      <c r="B1228" s="163">
        <v>0</v>
      </c>
    </row>
    <row r="1229" spans="1:2" ht="19.5" customHeight="1">
      <c r="A1229" s="158" t="s">
        <v>1521</v>
      </c>
      <c r="B1229" s="163">
        <v>0</v>
      </c>
    </row>
    <row r="1230" spans="1:2" ht="19.5" customHeight="1">
      <c r="A1230" s="158" t="s">
        <v>1522</v>
      </c>
      <c r="B1230" s="163">
        <v>0</v>
      </c>
    </row>
    <row r="1231" spans="1:2" ht="19.5" customHeight="1">
      <c r="A1231" s="158" t="s">
        <v>1523</v>
      </c>
      <c r="B1231" s="163">
        <f>B1232</f>
        <v>0</v>
      </c>
    </row>
    <row r="1232" spans="1:2" ht="19.5" customHeight="1">
      <c r="A1232" s="158" t="s">
        <v>1524</v>
      </c>
      <c r="B1232" s="163">
        <v>0</v>
      </c>
    </row>
    <row r="1233" spans="1:2" ht="19.5" customHeight="1">
      <c r="A1233" s="158" t="s">
        <v>374</v>
      </c>
      <c r="B1233" s="163">
        <f>SUM(B1234,B1243,B1247)</f>
        <v>302</v>
      </c>
    </row>
    <row r="1234" spans="1:2" ht="19.5" customHeight="1">
      <c r="A1234" s="158" t="s">
        <v>375</v>
      </c>
      <c r="B1234" s="163">
        <f>SUM(B1235:B1242)</f>
        <v>302</v>
      </c>
    </row>
    <row r="1235" spans="1:2" ht="19.5" customHeight="1">
      <c r="A1235" s="158" t="s">
        <v>1525</v>
      </c>
      <c r="B1235" s="163">
        <v>0</v>
      </c>
    </row>
    <row r="1236" spans="1:2" ht="19.5" customHeight="1">
      <c r="A1236" s="158" t="s">
        <v>1526</v>
      </c>
      <c r="B1236" s="163">
        <v>0</v>
      </c>
    </row>
    <row r="1237" spans="1:2" ht="19.5" customHeight="1">
      <c r="A1237" s="158" t="s">
        <v>1527</v>
      </c>
      <c r="B1237" s="163">
        <v>186</v>
      </c>
    </row>
    <row r="1238" spans="1:2" ht="19.5" customHeight="1">
      <c r="A1238" s="158" t="s">
        <v>1528</v>
      </c>
      <c r="B1238" s="163">
        <v>0</v>
      </c>
    </row>
    <row r="1239" spans="1:2" ht="19.5" customHeight="1">
      <c r="A1239" s="158" t="s">
        <v>1529</v>
      </c>
      <c r="B1239" s="163">
        <v>0</v>
      </c>
    </row>
    <row r="1240" spans="1:2" ht="19.5" customHeight="1">
      <c r="A1240" s="158" t="s">
        <v>1530</v>
      </c>
      <c r="B1240" s="163">
        <v>0</v>
      </c>
    </row>
    <row r="1241" spans="1:2" ht="19.5" customHeight="1">
      <c r="A1241" s="158" t="s">
        <v>1531</v>
      </c>
      <c r="B1241" s="163">
        <v>0</v>
      </c>
    </row>
    <row r="1242" spans="1:2" ht="19.5" customHeight="1">
      <c r="A1242" s="158" t="s">
        <v>1532</v>
      </c>
      <c r="B1242" s="163">
        <v>116</v>
      </c>
    </row>
    <row r="1243" spans="1:2" ht="19.5" customHeight="1">
      <c r="A1243" s="158" t="s">
        <v>376</v>
      </c>
      <c r="B1243" s="163">
        <f>SUM(B1244:B1246)</f>
        <v>0</v>
      </c>
    </row>
    <row r="1244" spans="1:2" ht="19.5" customHeight="1">
      <c r="A1244" s="158" t="s">
        <v>1533</v>
      </c>
      <c r="B1244" s="163">
        <v>0</v>
      </c>
    </row>
    <row r="1245" spans="1:2" ht="19.5" customHeight="1">
      <c r="A1245" s="158" t="s">
        <v>1534</v>
      </c>
      <c r="B1245" s="163">
        <v>0</v>
      </c>
    </row>
    <row r="1246" spans="1:2" ht="19.5" customHeight="1">
      <c r="A1246" s="158" t="s">
        <v>1535</v>
      </c>
      <c r="B1246" s="163">
        <v>0</v>
      </c>
    </row>
    <row r="1247" spans="1:2" ht="19.5" customHeight="1">
      <c r="A1247" s="158" t="s">
        <v>377</v>
      </c>
      <c r="B1247" s="163">
        <f>SUM(B1248:B1250)</f>
        <v>0</v>
      </c>
    </row>
    <row r="1248" spans="1:2" ht="19.5" customHeight="1">
      <c r="A1248" s="158" t="s">
        <v>1536</v>
      </c>
      <c r="B1248" s="163">
        <v>0</v>
      </c>
    </row>
    <row r="1249" spans="1:2" ht="19.5" customHeight="1">
      <c r="A1249" s="158" t="s">
        <v>1537</v>
      </c>
      <c r="B1249" s="163">
        <v>0</v>
      </c>
    </row>
    <row r="1250" spans="1:2" ht="19.5" customHeight="1">
      <c r="A1250" s="158" t="s">
        <v>1538</v>
      </c>
      <c r="B1250" s="163">
        <v>0</v>
      </c>
    </row>
    <row r="1251" spans="1:2" ht="19.5" customHeight="1">
      <c r="A1251" s="158" t="s">
        <v>378</v>
      </c>
      <c r="B1251" s="163">
        <f>SUM(B1252,B1267,B1281,B1286,B1292)</f>
        <v>278</v>
      </c>
    </row>
    <row r="1252" spans="1:2" ht="19.5" customHeight="1">
      <c r="A1252" s="158" t="s">
        <v>379</v>
      </c>
      <c r="B1252" s="163">
        <f>SUM(B1253:B1266)</f>
        <v>0</v>
      </c>
    </row>
    <row r="1253" spans="1:2" ht="19.5" customHeight="1">
      <c r="A1253" s="158" t="s">
        <v>738</v>
      </c>
      <c r="B1253" s="163">
        <v>0</v>
      </c>
    </row>
    <row r="1254" spans="1:2" ht="19.5" customHeight="1">
      <c r="A1254" s="158" t="s">
        <v>739</v>
      </c>
      <c r="B1254" s="163">
        <v>0</v>
      </c>
    </row>
    <row r="1255" spans="1:2" ht="19.5" customHeight="1">
      <c r="A1255" s="158" t="s">
        <v>740</v>
      </c>
      <c r="B1255" s="163">
        <v>0</v>
      </c>
    </row>
    <row r="1256" spans="1:2" ht="19.5" customHeight="1">
      <c r="A1256" s="158" t="s">
        <v>1539</v>
      </c>
      <c r="B1256" s="163">
        <v>0</v>
      </c>
    </row>
    <row r="1257" spans="1:2" ht="19.5" customHeight="1">
      <c r="A1257" s="158" t="s">
        <v>1540</v>
      </c>
      <c r="B1257" s="163">
        <v>0</v>
      </c>
    </row>
    <row r="1258" spans="1:2" ht="19.5" customHeight="1">
      <c r="A1258" s="158" t="s">
        <v>1541</v>
      </c>
      <c r="B1258" s="163">
        <v>0</v>
      </c>
    </row>
    <row r="1259" spans="1:2" ht="19.5" customHeight="1">
      <c r="A1259" s="158" t="s">
        <v>1542</v>
      </c>
      <c r="B1259" s="163">
        <v>0</v>
      </c>
    </row>
    <row r="1260" spans="1:2" ht="19.5" customHeight="1">
      <c r="A1260" s="158" t="s">
        <v>1543</v>
      </c>
      <c r="B1260" s="163">
        <v>0</v>
      </c>
    </row>
    <row r="1261" spans="1:2" ht="19.5" customHeight="1">
      <c r="A1261" s="158" t="s">
        <v>1544</v>
      </c>
      <c r="B1261" s="163">
        <v>0</v>
      </c>
    </row>
    <row r="1262" spans="1:2" ht="19.5" customHeight="1">
      <c r="A1262" s="158" t="s">
        <v>1545</v>
      </c>
      <c r="B1262" s="163">
        <v>0</v>
      </c>
    </row>
    <row r="1263" spans="1:2" ht="19.5" customHeight="1">
      <c r="A1263" s="158" t="s">
        <v>1546</v>
      </c>
      <c r="B1263" s="163">
        <v>0</v>
      </c>
    </row>
    <row r="1264" spans="1:2" ht="19.5" customHeight="1">
      <c r="A1264" s="158" t="s">
        <v>1547</v>
      </c>
      <c r="B1264" s="163">
        <v>0</v>
      </c>
    </row>
    <row r="1265" spans="1:2" ht="19.5" customHeight="1">
      <c r="A1265" s="158" t="s">
        <v>747</v>
      </c>
      <c r="B1265" s="163">
        <v>0</v>
      </c>
    </row>
    <row r="1266" spans="1:2" ht="19.5" customHeight="1">
      <c r="A1266" s="158" t="s">
        <v>1548</v>
      </c>
      <c r="B1266" s="163">
        <v>0</v>
      </c>
    </row>
    <row r="1267" spans="1:2" ht="19.5" customHeight="1">
      <c r="A1267" s="158" t="s">
        <v>380</v>
      </c>
      <c r="B1267" s="163">
        <f>SUM(B1268:B1280)</f>
        <v>0</v>
      </c>
    </row>
    <row r="1268" spans="1:2" ht="19.5" customHeight="1">
      <c r="A1268" s="158" t="s">
        <v>738</v>
      </c>
      <c r="B1268" s="163">
        <v>0</v>
      </c>
    </row>
    <row r="1269" spans="1:2" ht="19.5" customHeight="1">
      <c r="A1269" s="158" t="s">
        <v>739</v>
      </c>
      <c r="B1269" s="163">
        <v>0</v>
      </c>
    </row>
    <row r="1270" spans="1:2" ht="19.5" customHeight="1">
      <c r="A1270" s="158" t="s">
        <v>740</v>
      </c>
      <c r="B1270" s="163">
        <v>0</v>
      </c>
    </row>
    <row r="1271" spans="1:2" ht="19.5" customHeight="1">
      <c r="A1271" s="158" t="s">
        <v>1549</v>
      </c>
      <c r="B1271" s="163">
        <v>0</v>
      </c>
    </row>
    <row r="1272" spans="1:2" ht="19.5" customHeight="1">
      <c r="A1272" s="158" t="s">
        <v>1550</v>
      </c>
      <c r="B1272" s="163">
        <v>0</v>
      </c>
    </row>
    <row r="1273" spans="1:2" ht="19.5" customHeight="1">
      <c r="A1273" s="158" t="s">
        <v>1551</v>
      </c>
      <c r="B1273" s="163">
        <v>0</v>
      </c>
    </row>
    <row r="1274" spans="1:2" ht="19.5" customHeight="1">
      <c r="A1274" s="158" t="s">
        <v>1552</v>
      </c>
      <c r="B1274" s="163">
        <v>0</v>
      </c>
    </row>
    <row r="1275" spans="1:2" ht="19.5" customHeight="1">
      <c r="A1275" s="158" t="s">
        <v>1553</v>
      </c>
      <c r="B1275" s="163">
        <v>0</v>
      </c>
    </row>
    <row r="1276" spans="1:2" ht="19.5" customHeight="1">
      <c r="A1276" s="158" t="s">
        <v>1554</v>
      </c>
      <c r="B1276" s="163">
        <v>0</v>
      </c>
    </row>
    <row r="1277" spans="1:2" ht="19.5" customHeight="1">
      <c r="A1277" s="158" t="s">
        <v>1555</v>
      </c>
      <c r="B1277" s="163">
        <v>0</v>
      </c>
    </row>
    <row r="1278" spans="1:2" ht="19.5" customHeight="1">
      <c r="A1278" s="158" t="s">
        <v>1556</v>
      </c>
      <c r="B1278" s="163">
        <v>0</v>
      </c>
    </row>
    <row r="1279" spans="1:2" ht="19.5" customHeight="1">
      <c r="A1279" s="158" t="s">
        <v>747</v>
      </c>
      <c r="B1279" s="163">
        <v>0</v>
      </c>
    </row>
    <row r="1280" spans="1:2" ht="19.5" customHeight="1">
      <c r="A1280" s="158" t="s">
        <v>1557</v>
      </c>
      <c r="B1280" s="163">
        <v>0</v>
      </c>
    </row>
    <row r="1281" spans="1:2" ht="19.5" customHeight="1">
      <c r="A1281" s="158" t="s">
        <v>381</v>
      </c>
      <c r="B1281" s="163">
        <f>SUM(B1282:B1285)</f>
        <v>0</v>
      </c>
    </row>
    <row r="1282" spans="1:2" ht="19.5" customHeight="1">
      <c r="A1282" s="158" t="s">
        <v>1558</v>
      </c>
      <c r="B1282" s="163">
        <v>0</v>
      </c>
    </row>
    <row r="1283" spans="1:2" ht="19.5" customHeight="1">
      <c r="A1283" s="158" t="s">
        <v>1559</v>
      </c>
      <c r="B1283" s="163">
        <v>0</v>
      </c>
    </row>
    <row r="1284" spans="1:2" ht="19.5" customHeight="1">
      <c r="A1284" s="158" t="s">
        <v>1560</v>
      </c>
      <c r="B1284" s="163">
        <v>0</v>
      </c>
    </row>
    <row r="1285" spans="1:2" ht="19.5" customHeight="1">
      <c r="A1285" s="158" t="s">
        <v>1561</v>
      </c>
      <c r="B1285" s="163">
        <v>0</v>
      </c>
    </row>
    <row r="1286" spans="1:2" ht="19.5" customHeight="1">
      <c r="A1286" s="158" t="s">
        <v>382</v>
      </c>
      <c r="B1286" s="163">
        <f>SUM(B1287:B1291)</f>
        <v>278</v>
      </c>
    </row>
    <row r="1287" spans="1:2" ht="19.5" customHeight="1">
      <c r="A1287" s="158" t="s">
        <v>1562</v>
      </c>
      <c r="B1287" s="163">
        <v>197</v>
      </c>
    </row>
    <row r="1288" spans="1:2" ht="19.5" customHeight="1">
      <c r="A1288" s="158" t="s">
        <v>1563</v>
      </c>
      <c r="B1288" s="163">
        <v>0</v>
      </c>
    </row>
    <row r="1289" spans="1:2" ht="19.5" customHeight="1">
      <c r="A1289" s="158" t="s">
        <v>1564</v>
      </c>
      <c r="B1289" s="163">
        <v>0</v>
      </c>
    </row>
    <row r="1290" spans="1:2" ht="19.5" customHeight="1">
      <c r="A1290" s="158" t="s">
        <v>1565</v>
      </c>
      <c r="B1290" s="163">
        <v>0</v>
      </c>
    </row>
    <row r="1291" spans="1:2" ht="19.5" customHeight="1">
      <c r="A1291" s="158" t="s">
        <v>1566</v>
      </c>
      <c r="B1291" s="163">
        <v>81</v>
      </c>
    </row>
    <row r="1292" spans="1:2" ht="19.5" customHeight="1">
      <c r="A1292" s="158" t="s">
        <v>383</v>
      </c>
      <c r="B1292" s="163">
        <f>SUM(B1293:B1303)</f>
        <v>0</v>
      </c>
    </row>
    <row r="1293" spans="1:2" ht="19.5" customHeight="1">
      <c r="A1293" s="158" t="s">
        <v>1567</v>
      </c>
      <c r="B1293" s="163">
        <v>0</v>
      </c>
    </row>
    <row r="1294" spans="1:2" ht="19.5" customHeight="1">
      <c r="A1294" s="158" t="s">
        <v>1568</v>
      </c>
      <c r="B1294" s="163">
        <v>0</v>
      </c>
    </row>
    <row r="1295" spans="1:2" ht="19.5" customHeight="1">
      <c r="A1295" s="158" t="s">
        <v>1569</v>
      </c>
      <c r="B1295" s="163">
        <v>0</v>
      </c>
    </row>
    <row r="1296" spans="1:2" ht="19.5" customHeight="1">
      <c r="A1296" s="158" t="s">
        <v>1570</v>
      </c>
      <c r="B1296" s="163">
        <v>0</v>
      </c>
    </row>
    <row r="1297" spans="1:2" ht="19.5" customHeight="1">
      <c r="A1297" s="158" t="s">
        <v>1571</v>
      </c>
      <c r="B1297" s="163">
        <v>0</v>
      </c>
    </row>
    <row r="1298" spans="1:2" ht="19.5" customHeight="1">
      <c r="A1298" s="158" t="s">
        <v>1572</v>
      </c>
      <c r="B1298" s="163">
        <v>0</v>
      </c>
    </row>
    <row r="1299" spans="1:2" ht="19.5" customHeight="1">
      <c r="A1299" s="158" t="s">
        <v>1573</v>
      </c>
      <c r="B1299" s="163">
        <v>0</v>
      </c>
    </row>
    <row r="1300" spans="1:2" ht="19.5" customHeight="1">
      <c r="A1300" s="158" t="s">
        <v>1574</v>
      </c>
      <c r="B1300" s="163">
        <v>0</v>
      </c>
    </row>
    <row r="1301" spans="1:2" ht="19.5" customHeight="1">
      <c r="A1301" s="158" t="s">
        <v>1575</v>
      </c>
      <c r="B1301" s="163">
        <v>0</v>
      </c>
    </row>
    <row r="1302" spans="1:2" ht="19.5" customHeight="1">
      <c r="A1302" s="158" t="s">
        <v>1576</v>
      </c>
      <c r="B1302" s="163">
        <v>0</v>
      </c>
    </row>
    <row r="1303" spans="1:2" ht="19.5" customHeight="1">
      <c r="A1303" s="158" t="s">
        <v>1577</v>
      </c>
      <c r="B1303" s="163">
        <v>0</v>
      </c>
    </row>
    <row r="1304" spans="1:2" ht="19.5" customHeight="1">
      <c r="A1304" s="158" t="s">
        <v>736</v>
      </c>
      <c r="B1304" s="163">
        <f>SUM(B1305,B1317,B1323,B1329,B1337,B1350,B1354,B1360)</f>
        <v>632</v>
      </c>
    </row>
    <row r="1305" spans="1:2" ht="19.5" customHeight="1">
      <c r="A1305" s="158" t="s">
        <v>1578</v>
      </c>
      <c r="B1305" s="163">
        <f>SUM(B1306:B1316)</f>
        <v>632</v>
      </c>
    </row>
    <row r="1306" spans="1:2" ht="19.5" customHeight="1">
      <c r="A1306" s="158" t="s">
        <v>738</v>
      </c>
      <c r="B1306" s="163">
        <v>0</v>
      </c>
    </row>
    <row r="1307" spans="1:2" ht="19.5" customHeight="1">
      <c r="A1307" s="158" t="s">
        <v>739</v>
      </c>
      <c r="B1307" s="163">
        <v>0</v>
      </c>
    </row>
    <row r="1308" spans="1:2" ht="19.5" customHeight="1">
      <c r="A1308" s="158" t="s">
        <v>740</v>
      </c>
      <c r="B1308" s="163">
        <v>0</v>
      </c>
    </row>
    <row r="1309" spans="1:2" ht="19.5" customHeight="1">
      <c r="A1309" s="158" t="s">
        <v>1579</v>
      </c>
      <c r="B1309" s="163">
        <v>0</v>
      </c>
    </row>
    <row r="1310" spans="1:2" ht="19.5" customHeight="1">
      <c r="A1310" s="158" t="s">
        <v>1580</v>
      </c>
      <c r="B1310" s="163">
        <v>0</v>
      </c>
    </row>
    <row r="1311" spans="1:2" ht="19.5" customHeight="1">
      <c r="A1311" s="158" t="s">
        <v>1581</v>
      </c>
      <c r="B1311" s="163">
        <v>632</v>
      </c>
    </row>
    <row r="1312" spans="1:2" ht="19.5" customHeight="1">
      <c r="A1312" s="158" t="s">
        <v>1582</v>
      </c>
      <c r="B1312" s="163">
        <v>0</v>
      </c>
    </row>
    <row r="1313" spans="1:2" ht="19.5" customHeight="1">
      <c r="A1313" s="158" t="s">
        <v>1583</v>
      </c>
      <c r="B1313" s="163">
        <v>0</v>
      </c>
    </row>
    <row r="1314" spans="1:2" ht="19.5" customHeight="1">
      <c r="A1314" s="158" t="s">
        <v>1584</v>
      </c>
      <c r="B1314" s="163">
        <v>0</v>
      </c>
    </row>
    <row r="1315" spans="1:2" ht="19.5" customHeight="1">
      <c r="A1315" s="158" t="s">
        <v>747</v>
      </c>
      <c r="B1315" s="163">
        <v>0</v>
      </c>
    </row>
    <row r="1316" spans="1:2" ht="19.5" customHeight="1">
      <c r="A1316" s="158" t="s">
        <v>1585</v>
      </c>
      <c r="B1316" s="163">
        <v>0</v>
      </c>
    </row>
    <row r="1317" spans="1:2" ht="19.5" customHeight="1">
      <c r="A1317" s="158" t="s">
        <v>1586</v>
      </c>
      <c r="B1317" s="163">
        <f>SUM(B1318:B1322)</f>
        <v>0</v>
      </c>
    </row>
    <row r="1318" spans="1:2" ht="19.5" customHeight="1">
      <c r="A1318" s="158" t="s">
        <v>738</v>
      </c>
      <c r="B1318" s="163">
        <v>0</v>
      </c>
    </row>
    <row r="1319" spans="1:2" ht="19.5" customHeight="1">
      <c r="A1319" s="158" t="s">
        <v>739</v>
      </c>
      <c r="B1319" s="163">
        <v>0</v>
      </c>
    </row>
    <row r="1320" spans="1:2" ht="19.5" customHeight="1">
      <c r="A1320" s="158" t="s">
        <v>740</v>
      </c>
      <c r="B1320" s="163">
        <v>0</v>
      </c>
    </row>
    <row r="1321" spans="1:2" ht="19.5" customHeight="1">
      <c r="A1321" s="158" t="s">
        <v>1587</v>
      </c>
      <c r="B1321" s="163">
        <v>0</v>
      </c>
    </row>
    <row r="1322" spans="1:2" ht="19.5" customHeight="1">
      <c r="A1322" s="158" t="s">
        <v>1588</v>
      </c>
      <c r="B1322" s="163">
        <v>0</v>
      </c>
    </row>
    <row r="1323" spans="1:2" ht="19.5" customHeight="1">
      <c r="A1323" s="158" t="s">
        <v>1589</v>
      </c>
      <c r="B1323" s="163">
        <f>SUM(B1324:B1328)</f>
        <v>0</v>
      </c>
    </row>
    <row r="1324" spans="1:2" ht="19.5" customHeight="1">
      <c r="A1324" s="158" t="s">
        <v>738</v>
      </c>
      <c r="B1324" s="163">
        <v>0</v>
      </c>
    </row>
    <row r="1325" spans="1:2" ht="19.5" customHeight="1">
      <c r="A1325" s="158" t="s">
        <v>739</v>
      </c>
      <c r="B1325" s="163">
        <v>0</v>
      </c>
    </row>
    <row r="1326" spans="1:2" ht="19.5" customHeight="1">
      <c r="A1326" s="158" t="s">
        <v>740</v>
      </c>
      <c r="B1326" s="163">
        <v>0</v>
      </c>
    </row>
    <row r="1327" spans="1:2" ht="19.5" customHeight="1">
      <c r="A1327" s="158" t="s">
        <v>1590</v>
      </c>
      <c r="B1327" s="163">
        <v>0</v>
      </c>
    </row>
    <row r="1328" spans="1:2" ht="19.5" customHeight="1">
      <c r="A1328" s="158" t="s">
        <v>1591</v>
      </c>
      <c r="B1328" s="163">
        <v>0</v>
      </c>
    </row>
    <row r="1329" spans="1:2" ht="19.5" customHeight="1">
      <c r="A1329" s="158" t="s">
        <v>1592</v>
      </c>
      <c r="B1329" s="163">
        <f>SUM(B1330:B1336)</f>
        <v>0</v>
      </c>
    </row>
    <row r="1330" spans="1:2" ht="19.5" customHeight="1">
      <c r="A1330" s="158" t="s">
        <v>738</v>
      </c>
      <c r="B1330" s="163">
        <v>0</v>
      </c>
    </row>
    <row r="1331" spans="1:2" ht="19.5" customHeight="1">
      <c r="A1331" s="158" t="s">
        <v>739</v>
      </c>
      <c r="B1331" s="163">
        <v>0</v>
      </c>
    </row>
    <row r="1332" spans="1:2" ht="19.5" customHeight="1">
      <c r="A1332" s="158" t="s">
        <v>740</v>
      </c>
      <c r="B1332" s="163">
        <v>0</v>
      </c>
    </row>
    <row r="1333" spans="1:2" ht="19.5" customHeight="1">
      <c r="A1333" s="158" t="s">
        <v>1593</v>
      </c>
      <c r="B1333" s="163">
        <v>0</v>
      </c>
    </row>
    <row r="1334" spans="1:2" ht="19.5" customHeight="1">
      <c r="A1334" s="158" t="s">
        <v>1594</v>
      </c>
      <c r="B1334" s="163">
        <v>0</v>
      </c>
    </row>
    <row r="1335" spans="1:2" ht="19.5" customHeight="1">
      <c r="A1335" s="158" t="s">
        <v>747</v>
      </c>
      <c r="B1335" s="163">
        <v>0</v>
      </c>
    </row>
    <row r="1336" spans="1:2" ht="19.5" customHeight="1">
      <c r="A1336" s="158" t="s">
        <v>1595</v>
      </c>
      <c r="B1336" s="163">
        <v>0</v>
      </c>
    </row>
    <row r="1337" spans="1:2" ht="19.5" customHeight="1">
      <c r="A1337" s="158" t="s">
        <v>372</v>
      </c>
      <c r="B1337" s="163">
        <f>SUM(B1338:B1349)</f>
        <v>0</v>
      </c>
    </row>
    <row r="1338" spans="1:2" ht="19.5" customHeight="1">
      <c r="A1338" s="158" t="s">
        <v>738</v>
      </c>
      <c r="B1338" s="163">
        <v>0</v>
      </c>
    </row>
    <row r="1339" spans="1:2" ht="19.5" customHeight="1">
      <c r="A1339" s="158" t="s">
        <v>739</v>
      </c>
      <c r="B1339" s="163">
        <v>0</v>
      </c>
    </row>
    <row r="1340" spans="1:2" ht="19.5" customHeight="1">
      <c r="A1340" s="158" t="s">
        <v>740</v>
      </c>
      <c r="B1340" s="163">
        <v>0</v>
      </c>
    </row>
    <row r="1341" spans="1:2" ht="19.5" customHeight="1">
      <c r="A1341" s="158" t="s">
        <v>1596</v>
      </c>
      <c r="B1341" s="163">
        <v>0</v>
      </c>
    </row>
    <row r="1342" spans="1:2" ht="19.5" customHeight="1">
      <c r="A1342" s="158" t="s">
        <v>1597</v>
      </c>
      <c r="B1342" s="163">
        <v>0</v>
      </c>
    </row>
    <row r="1343" spans="1:2" ht="19.5" customHeight="1">
      <c r="A1343" s="158" t="s">
        <v>1598</v>
      </c>
      <c r="B1343" s="163">
        <v>0</v>
      </c>
    </row>
    <row r="1344" spans="1:2" ht="19.5" customHeight="1">
      <c r="A1344" s="158" t="s">
        <v>1599</v>
      </c>
      <c r="B1344" s="163">
        <v>0</v>
      </c>
    </row>
    <row r="1345" spans="1:2" ht="19.5" customHeight="1">
      <c r="A1345" s="158" t="s">
        <v>1600</v>
      </c>
      <c r="B1345" s="163">
        <v>0</v>
      </c>
    </row>
    <row r="1346" spans="1:2" ht="19.5" customHeight="1">
      <c r="A1346" s="158" t="s">
        <v>1601</v>
      </c>
      <c r="B1346" s="163">
        <v>0</v>
      </c>
    </row>
    <row r="1347" spans="1:2" ht="19.5" customHeight="1">
      <c r="A1347" s="158" t="s">
        <v>1602</v>
      </c>
      <c r="B1347" s="163">
        <v>0</v>
      </c>
    </row>
    <row r="1348" spans="1:2" ht="19.5" customHeight="1">
      <c r="A1348" s="158" t="s">
        <v>1603</v>
      </c>
      <c r="B1348" s="163">
        <v>0</v>
      </c>
    </row>
    <row r="1349" spans="1:2" ht="19.5" customHeight="1">
      <c r="A1349" s="158" t="s">
        <v>1604</v>
      </c>
      <c r="B1349" s="163">
        <v>0</v>
      </c>
    </row>
    <row r="1350" spans="1:2" ht="19.5" customHeight="1">
      <c r="A1350" s="158" t="s">
        <v>1605</v>
      </c>
      <c r="B1350" s="163">
        <f>SUM(B1351:B1353)</f>
        <v>0</v>
      </c>
    </row>
    <row r="1351" spans="1:2" ht="19.5" customHeight="1">
      <c r="A1351" s="158" t="s">
        <v>1606</v>
      </c>
      <c r="B1351" s="163">
        <v>0</v>
      </c>
    </row>
    <row r="1352" spans="1:2" ht="19.5" customHeight="1">
      <c r="A1352" s="158" t="s">
        <v>1607</v>
      </c>
      <c r="B1352" s="163">
        <v>0</v>
      </c>
    </row>
    <row r="1353" spans="1:2" ht="19.5" customHeight="1">
      <c r="A1353" s="158" t="s">
        <v>1608</v>
      </c>
      <c r="B1353" s="163">
        <v>0</v>
      </c>
    </row>
    <row r="1354" spans="1:2" ht="19.5" customHeight="1">
      <c r="A1354" s="158" t="s">
        <v>1609</v>
      </c>
      <c r="B1354" s="163">
        <f>SUM(B1355:B1359)</f>
        <v>0</v>
      </c>
    </row>
    <row r="1355" spans="1:2" ht="19.5" customHeight="1">
      <c r="A1355" s="158" t="s">
        <v>1610</v>
      </c>
      <c r="B1355" s="163">
        <v>0</v>
      </c>
    </row>
    <row r="1356" spans="1:2" ht="19.5" customHeight="1">
      <c r="A1356" s="158" t="s">
        <v>1611</v>
      </c>
      <c r="B1356" s="163">
        <v>0</v>
      </c>
    </row>
    <row r="1357" spans="1:2" ht="19.5" customHeight="1">
      <c r="A1357" s="158" t="s">
        <v>1612</v>
      </c>
      <c r="B1357" s="163">
        <v>0</v>
      </c>
    </row>
    <row r="1358" spans="1:2" ht="19.5" customHeight="1">
      <c r="A1358" s="158" t="s">
        <v>1613</v>
      </c>
      <c r="B1358" s="163">
        <v>0</v>
      </c>
    </row>
    <row r="1359" spans="1:2" ht="19.5" customHeight="1">
      <c r="A1359" s="158" t="s">
        <v>1614</v>
      </c>
      <c r="B1359" s="163">
        <v>0</v>
      </c>
    </row>
    <row r="1360" spans="1:2" ht="19.5" customHeight="1">
      <c r="A1360" s="158" t="s">
        <v>1615</v>
      </c>
      <c r="B1360" s="163">
        <v>0</v>
      </c>
    </row>
    <row r="1361" spans="1:2" ht="19.5" customHeight="1">
      <c r="A1361" s="158" t="s">
        <v>385</v>
      </c>
      <c r="B1361" s="163">
        <f>B1362</f>
        <v>0</v>
      </c>
    </row>
    <row r="1362" spans="1:2" ht="19.5" customHeight="1">
      <c r="A1362" s="158" t="s">
        <v>387</v>
      </c>
      <c r="B1362" s="163">
        <f>B1363</f>
        <v>0</v>
      </c>
    </row>
    <row r="1363" spans="1:2" ht="19.5" customHeight="1">
      <c r="A1363" s="158" t="s">
        <v>1616</v>
      </c>
      <c r="B1363" s="163">
        <v>0</v>
      </c>
    </row>
    <row r="1364" spans="1:2" ht="19.5" customHeight="1">
      <c r="A1364" s="158" t="s">
        <v>388</v>
      </c>
      <c r="B1364" s="163">
        <f>SUM(B1365,B1366,B1367)</f>
        <v>10449</v>
      </c>
    </row>
    <row r="1365" spans="1:2" ht="19.5" customHeight="1">
      <c r="A1365" s="158" t="s">
        <v>417</v>
      </c>
      <c r="B1365" s="163">
        <v>0</v>
      </c>
    </row>
    <row r="1366" spans="1:2" ht="19.5" customHeight="1">
      <c r="A1366" s="158" t="s">
        <v>418</v>
      </c>
      <c r="B1366" s="163">
        <v>0</v>
      </c>
    </row>
    <row r="1367" spans="1:2" ht="19.5" customHeight="1">
      <c r="A1367" s="158" t="s">
        <v>389</v>
      </c>
      <c r="B1367" s="163">
        <f>SUM(B1368:B1371)</f>
        <v>10449</v>
      </c>
    </row>
    <row r="1368" spans="1:2" ht="19.5" customHeight="1">
      <c r="A1368" s="158" t="s">
        <v>1617</v>
      </c>
      <c r="B1368" s="163">
        <v>10449</v>
      </c>
    </row>
    <row r="1369" spans="1:2" ht="19.5" customHeight="1">
      <c r="A1369" s="158" t="s">
        <v>1618</v>
      </c>
      <c r="B1369" s="163">
        <v>0</v>
      </c>
    </row>
    <row r="1370" spans="1:2" ht="19.5" customHeight="1">
      <c r="A1370" s="158" t="s">
        <v>1619</v>
      </c>
      <c r="B1370" s="163">
        <v>0</v>
      </c>
    </row>
    <row r="1371" spans="1:2" ht="19.5" customHeight="1">
      <c r="A1371" s="158" t="s">
        <v>1620</v>
      </c>
      <c r="B1371" s="163">
        <v>0</v>
      </c>
    </row>
    <row r="1372" spans="1:2" ht="19.5" customHeight="1">
      <c r="A1372" s="158" t="s">
        <v>390</v>
      </c>
      <c r="B1372" s="163">
        <f>B1373+B1374+B1375</f>
        <v>0</v>
      </c>
    </row>
    <row r="1373" spans="1:2" ht="19.5" customHeight="1">
      <c r="A1373" s="158" t="s">
        <v>419</v>
      </c>
      <c r="B1373" s="163">
        <v>0</v>
      </c>
    </row>
    <row r="1374" spans="1:2" ht="19.5" customHeight="1">
      <c r="A1374" s="158" t="s">
        <v>420</v>
      </c>
      <c r="B1374" s="163">
        <v>0</v>
      </c>
    </row>
    <row r="1375" spans="1:2" ht="19.5" customHeight="1">
      <c r="A1375" s="158" t="s">
        <v>391</v>
      </c>
      <c r="B1375" s="163">
        <v>0</v>
      </c>
    </row>
    <row r="1376" spans="1:2" s="126" customFormat="1" ht="19.5" customHeight="1">
      <c r="A1376" s="159" t="s">
        <v>402</v>
      </c>
      <c r="B1376" s="163">
        <v>536283</v>
      </c>
    </row>
  </sheetData>
  <sheetProtection/>
  <mergeCells count="2">
    <mergeCell ref="A1:B1"/>
    <mergeCell ref="A2:B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F231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9.125" defaultRowHeight="14.25"/>
  <cols>
    <col min="1" max="1" width="33.00390625" style="149" customWidth="1"/>
    <col min="2" max="6" width="12.625" style="11" customWidth="1"/>
    <col min="7" max="16384" width="9.125" style="40" customWidth="1"/>
  </cols>
  <sheetData>
    <row r="1" spans="1:6" ht="43.5" customHeight="1">
      <c r="A1" s="204" t="s">
        <v>1626</v>
      </c>
      <c r="B1" s="205"/>
      <c r="C1" s="205"/>
      <c r="D1" s="205"/>
      <c r="E1" s="205"/>
      <c r="F1" s="205"/>
    </row>
    <row r="2" spans="1:6" s="120" customFormat="1" ht="20.25" customHeight="1">
      <c r="A2" s="124"/>
      <c r="B2" s="125"/>
      <c r="C2" s="125"/>
      <c r="D2" s="125"/>
      <c r="E2" s="209" t="s">
        <v>0</v>
      </c>
      <c r="F2" s="209"/>
    </row>
    <row r="3" spans="1:6" s="121" customFormat="1" ht="34.5" customHeight="1">
      <c r="A3" s="150" t="s">
        <v>210</v>
      </c>
      <c r="B3" s="9" t="s">
        <v>124</v>
      </c>
      <c r="C3" s="9" t="s">
        <v>3</v>
      </c>
      <c r="D3" s="9" t="s">
        <v>4</v>
      </c>
      <c r="E3" s="9" t="s">
        <v>48</v>
      </c>
      <c r="F3" s="151" t="s">
        <v>392</v>
      </c>
    </row>
    <row r="4" spans="1:6" ht="24.75" customHeight="1">
      <c r="A4" s="150" t="s">
        <v>393</v>
      </c>
      <c r="B4" s="11">
        <f>SUM(B5,B33,B43,B49,B61,B72,B83,B90,B111,B125,B141,B148,B159,B167,B175,B179,B185,B195,B201,B205,B211,B220,B221,B224,B228)</f>
        <v>378261</v>
      </c>
      <c r="C4" s="11">
        <v>542161</v>
      </c>
      <c r="D4" s="11">
        <v>536283</v>
      </c>
      <c r="E4" s="11">
        <v>5878</v>
      </c>
      <c r="F4" s="11">
        <v>5878</v>
      </c>
    </row>
    <row r="5" spans="1:6" s="122" customFormat="1" ht="24.75" customHeight="1">
      <c r="A5" s="191" t="s">
        <v>211</v>
      </c>
      <c r="B5" s="11">
        <f>SUM(B6:B32)</f>
        <v>59489</v>
      </c>
      <c r="C5" s="11">
        <v>53329</v>
      </c>
      <c r="D5" s="11">
        <v>52983</v>
      </c>
      <c r="E5" s="11">
        <v>346</v>
      </c>
      <c r="F5" s="11">
        <v>346</v>
      </c>
    </row>
    <row r="6" spans="1:6" s="123" customFormat="1" ht="24.75" customHeight="1">
      <c r="A6" s="191" t="s">
        <v>212</v>
      </c>
      <c r="B6" s="11">
        <v>100</v>
      </c>
      <c r="C6" s="11">
        <v>122</v>
      </c>
      <c r="D6" s="11">
        <v>122</v>
      </c>
      <c r="E6" s="11">
        <v>0</v>
      </c>
      <c r="F6" s="11">
        <v>0</v>
      </c>
    </row>
    <row r="7" spans="1:6" s="123" customFormat="1" ht="24.75" customHeight="1">
      <c r="A7" s="191" t="s">
        <v>213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s="123" customFormat="1" ht="24.75" customHeight="1">
      <c r="A8" s="191" t="s">
        <v>214</v>
      </c>
      <c r="B8" s="11">
        <v>29002</v>
      </c>
      <c r="C8" s="11">
        <v>24472</v>
      </c>
      <c r="D8" s="11">
        <v>24472</v>
      </c>
      <c r="E8" s="11">
        <v>0</v>
      </c>
      <c r="F8" s="11">
        <v>0</v>
      </c>
    </row>
    <row r="9" spans="1:6" s="123" customFormat="1" ht="24.75" customHeight="1">
      <c r="A9" s="191" t="s">
        <v>215</v>
      </c>
      <c r="B9" s="11">
        <v>1555</v>
      </c>
      <c r="C9" s="11">
        <v>261</v>
      </c>
      <c r="D9" s="11">
        <v>261</v>
      </c>
      <c r="E9" s="11">
        <v>0</v>
      </c>
      <c r="F9" s="11">
        <v>0</v>
      </c>
    </row>
    <row r="10" spans="1:6" s="123" customFormat="1" ht="24.75" customHeight="1">
      <c r="A10" s="191" t="s">
        <v>216</v>
      </c>
      <c r="B10" s="11">
        <v>646</v>
      </c>
      <c r="C10" s="11">
        <v>589</v>
      </c>
      <c r="D10" s="11">
        <v>589</v>
      </c>
      <c r="E10" s="11">
        <v>0</v>
      </c>
      <c r="F10" s="11">
        <v>0</v>
      </c>
    </row>
    <row r="11" spans="1:6" s="123" customFormat="1" ht="24.75" customHeight="1">
      <c r="A11" s="191" t="s">
        <v>217</v>
      </c>
      <c r="B11" s="11">
        <v>3882</v>
      </c>
      <c r="C11" s="11">
        <v>2798</v>
      </c>
      <c r="D11" s="11">
        <v>2798</v>
      </c>
      <c r="E11" s="11">
        <v>0</v>
      </c>
      <c r="F11" s="11">
        <v>0</v>
      </c>
    </row>
    <row r="12" spans="1:6" s="123" customFormat="1" ht="24.75" customHeight="1">
      <c r="A12" s="191" t="s">
        <v>218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s="123" customFormat="1" ht="24.75" customHeight="1">
      <c r="A13" s="191" t="s">
        <v>219</v>
      </c>
      <c r="B13" s="11">
        <v>800</v>
      </c>
      <c r="C13" s="11">
        <v>528</v>
      </c>
      <c r="D13" s="11">
        <v>528</v>
      </c>
      <c r="E13" s="11">
        <v>0</v>
      </c>
      <c r="F13" s="11">
        <v>0</v>
      </c>
    </row>
    <row r="14" spans="1:6" s="123" customFormat="1" ht="24.75" customHeight="1">
      <c r="A14" s="191" t="s">
        <v>220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6" s="123" customFormat="1" ht="24.75" customHeight="1">
      <c r="A15" s="191" t="s">
        <v>221</v>
      </c>
      <c r="B15" s="11">
        <v>2466</v>
      </c>
      <c r="C15" s="11">
        <v>1626</v>
      </c>
      <c r="D15" s="11">
        <v>1283</v>
      </c>
      <c r="E15" s="11">
        <v>343</v>
      </c>
      <c r="F15" s="11">
        <v>343</v>
      </c>
    </row>
    <row r="16" spans="1:6" s="123" customFormat="1" ht="24.75" customHeight="1">
      <c r="A16" s="191" t="s">
        <v>222</v>
      </c>
      <c r="B16" s="11">
        <v>1206</v>
      </c>
      <c r="C16" s="11">
        <v>3319</v>
      </c>
      <c r="D16" s="11">
        <v>3319</v>
      </c>
      <c r="E16" s="11">
        <v>0</v>
      </c>
      <c r="F16" s="11">
        <v>0</v>
      </c>
    </row>
    <row r="17" spans="1:6" s="123" customFormat="1" ht="24.75" customHeight="1">
      <c r="A17" s="191" t="s">
        <v>223</v>
      </c>
      <c r="B17" s="11">
        <v>2080</v>
      </c>
      <c r="C17" s="11">
        <v>1460</v>
      </c>
      <c r="D17" s="11">
        <v>1460</v>
      </c>
      <c r="E17" s="11">
        <v>0</v>
      </c>
      <c r="F17" s="11">
        <v>0</v>
      </c>
    </row>
    <row r="18" spans="1:6" s="123" customFormat="1" ht="24.75" customHeight="1">
      <c r="A18" s="191" t="s">
        <v>224</v>
      </c>
      <c r="B18" s="11">
        <v>100</v>
      </c>
      <c r="C18" s="11">
        <v>42</v>
      </c>
      <c r="D18" s="11">
        <v>42</v>
      </c>
      <c r="E18" s="11">
        <v>0</v>
      </c>
      <c r="F18" s="11">
        <v>0</v>
      </c>
    </row>
    <row r="19" spans="1:6" s="123" customFormat="1" ht="24.75" customHeight="1">
      <c r="A19" s="191" t="s">
        <v>225</v>
      </c>
      <c r="B19" s="11">
        <v>40</v>
      </c>
      <c r="C19" s="11">
        <v>29</v>
      </c>
      <c r="D19" s="11">
        <v>29</v>
      </c>
      <c r="E19" s="11">
        <v>0</v>
      </c>
      <c r="F19" s="11">
        <v>0</v>
      </c>
    </row>
    <row r="20" spans="1:6" s="123" customFormat="1" ht="24.75" customHeight="1">
      <c r="A20" s="191" t="s">
        <v>819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</row>
    <row r="21" spans="1:6" s="123" customFormat="1" ht="24.75" customHeight="1">
      <c r="A21" s="191" t="s">
        <v>226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 s="123" customFormat="1" ht="24.75" customHeight="1">
      <c r="A22" s="191" t="s">
        <v>227</v>
      </c>
      <c r="B22" s="11">
        <v>10</v>
      </c>
      <c r="C22" s="11">
        <v>3</v>
      </c>
      <c r="D22" s="11">
        <v>3</v>
      </c>
      <c r="E22" s="11">
        <v>0</v>
      </c>
      <c r="F22" s="11">
        <v>0</v>
      </c>
    </row>
    <row r="23" spans="1:6" s="123" customFormat="1" ht="24.75" customHeight="1">
      <c r="A23" s="191" t="s">
        <v>228</v>
      </c>
      <c r="B23" s="11">
        <v>284</v>
      </c>
      <c r="C23" s="11">
        <v>443</v>
      </c>
      <c r="D23" s="11">
        <v>443</v>
      </c>
      <c r="E23" s="11">
        <v>0</v>
      </c>
      <c r="F23" s="11">
        <v>0</v>
      </c>
    </row>
    <row r="24" spans="1:6" s="123" customFormat="1" ht="24.75" customHeight="1">
      <c r="A24" s="191" t="s">
        <v>229</v>
      </c>
      <c r="B24" s="11">
        <v>3168</v>
      </c>
      <c r="C24" s="11">
        <v>3535</v>
      </c>
      <c r="D24" s="11">
        <v>3535</v>
      </c>
      <c r="E24" s="11">
        <v>0</v>
      </c>
      <c r="F24" s="11">
        <v>0</v>
      </c>
    </row>
    <row r="25" spans="1:6" s="123" customFormat="1" ht="24.75" customHeight="1">
      <c r="A25" s="191" t="s">
        <v>230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</row>
    <row r="26" spans="1:6" s="123" customFormat="1" ht="24.75" customHeight="1">
      <c r="A26" s="191" t="s">
        <v>231</v>
      </c>
      <c r="B26" s="11">
        <v>0</v>
      </c>
      <c r="C26" s="11">
        <v>126</v>
      </c>
      <c r="D26" s="11">
        <v>126</v>
      </c>
      <c r="E26" s="11">
        <v>0</v>
      </c>
      <c r="F26" s="11">
        <v>0</v>
      </c>
    </row>
    <row r="27" spans="1:6" s="123" customFormat="1" ht="24.75" customHeight="1">
      <c r="A27" s="191" t="s">
        <v>232</v>
      </c>
      <c r="B27" s="11">
        <v>0</v>
      </c>
      <c r="C27" s="11">
        <v>30</v>
      </c>
      <c r="D27" s="11">
        <v>30</v>
      </c>
      <c r="E27" s="11">
        <v>0</v>
      </c>
      <c r="F27" s="11">
        <v>0</v>
      </c>
    </row>
    <row r="28" spans="1:6" s="123" customFormat="1" ht="24.75" customHeight="1">
      <c r="A28" s="191" t="s">
        <v>233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</row>
    <row r="29" spans="1:6" s="123" customFormat="1" ht="24.75" customHeight="1">
      <c r="A29" s="191" t="s">
        <v>234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</row>
    <row r="30" spans="1:6" s="123" customFormat="1" ht="24.75" customHeight="1">
      <c r="A30" s="191" t="s">
        <v>839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</row>
    <row r="31" spans="1:6" s="123" customFormat="1" ht="24.75" customHeight="1">
      <c r="A31" s="191" t="s">
        <v>841</v>
      </c>
      <c r="B31" s="11">
        <v>360</v>
      </c>
      <c r="C31" s="11">
        <v>400</v>
      </c>
      <c r="D31" s="11">
        <v>397</v>
      </c>
      <c r="E31" s="11">
        <v>3</v>
      </c>
      <c r="F31" s="11">
        <v>3</v>
      </c>
    </row>
    <row r="32" spans="1:6" s="123" customFormat="1" ht="24.75" customHeight="1">
      <c r="A32" s="191" t="s">
        <v>235</v>
      </c>
      <c r="B32" s="11">
        <v>13790</v>
      </c>
      <c r="C32" s="11">
        <v>13546</v>
      </c>
      <c r="D32" s="11">
        <v>13546</v>
      </c>
      <c r="E32" s="11">
        <v>0</v>
      </c>
      <c r="F32" s="11">
        <v>0</v>
      </c>
    </row>
    <row r="33" spans="1:6" s="123" customFormat="1" ht="24.75" customHeight="1">
      <c r="A33" s="191" t="s">
        <v>236</v>
      </c>
      <c r="B33" s="11">
        <f>SUM(B34:B42)</f>
        <v>0</v>
      </c>
      <c r="C33" s="11">
        <v>0</v>
      </c>
      <c r="D33" s="11">
        <v>0</v>
      </c>
      <c r="E33" s="11">
        <v>0</v>
      </c>
      <c r="F33" s="11">
        <v>0</v>
      </c>
    </row>
    <row r="34" spans="1:6" s="122" customFormat="1" ht="24.75" customHeight="1">
      <c r="A34" s="191" t="s">
        <v>403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6" s="122" customFormat="1" ht="24.75" customHeight="1">
      <c r="A35" s="191" t="s">
        <v>404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</row>
    <row r="36" spans="1:6" s="123" customFormat="1" ht="24.75" customHeight="1">
      <c r="A36" s="191" t="s">
        <v>405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</row>
    <row r="37" spans="1:6" s="123" customFormat="1" ht="24.75" customHeight="1">
      <c r="A37" s="191" t="s">
        <v>406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</row>
    <row r="38" spans="1:6" s="123" customFormat="1" ht="24.75" customHeight="1">
      <c r="A38" s="191" t="s">
        <v>407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</row>
    <row r="39" spans="1:6" s="123" customFormat="1" ht="24.75" customHeight="1">
      <c r="A39" s="191" t="s">
        <v>408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</row>
    <row r="40" spans="1:6" s="123" customFormat="1" ht="24.75" customHeight="1">
      <c r="A40" s="191" t="s">
        <v>409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</row>
    <row r="41" spans="1:6" s="123" customFormat="1" ht="24.75" customHeight="1">
      <c r="A41" s="191" t="s">
        <v>875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</row>
    <row r="42" spans="1:6" s="123" customFormat="1" ht="24.75" customHeight="1">
      <c r="A42" s="191" t="s">
        <v>410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</row>
    <row r="43" spans="1:6" s="123" customFormat="1" ht="24.75" customHeight="1">
      <c r="A43" s="191" t="s">
        <v>237</v>
      </c>
      <c r="B43" s="11">
        <f>SUM(B44:B48)</f>
        <v>0</v>
      </c>
      <c r="C43" s="11">
        <v>0</v>
      </c>
      <c r="D43" s="11">
        <v>0</v>
      </c>
      <c r="E43" s="11">
        <v>0</v>
      </c>
      <c r="F43" s="11">
        <v>0</v>
      </c>
    </row>
    <row r="44" spans="1:6" s="123" customFormat="1" ht="24.75" customHeight="1">
      <c r="A44" s="191" t="s">
        <v>411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</row>
    <row r="45" spans="1:6" s="123" customFormat="1" ht="24.75" customHeight="1">
      <c r="A45" s="191" t="s">
        <v>412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</row>
    <row r="46" spans="1:6" s="123" customFormat="1" ht="24.75" customHeight="1">
      <c r="A46" s="191" t="s">
        <v>413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</row>
    <row r="47" spans="1:6" s="123" customFormat="1" ht="24.75" customHeight="1">
      <c r="A47" s="191" t="s">
        <v>414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</row>
    <row r="48" spans="1:6" s="122" customFormat="1" ht="24.75" customHeight="1">
      <c r="A48" s="191" t="s">
        <v>415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</row>
    <row r="49" spans="1:6" s="123" customFormat="1" ht="24.75" customHeight="1">
      <c r="A49" s="191" t="s">
        <v>238</v>
      </c>
      <c r="B49" s="11">
        <f>SUM(B50:B60)</f>
        <v>12350</v>
      </c>
      <c r="C49" s="11">
        <v>12077</v>
      </c>
      <c r="D49" s="11">
        <v>12076</v>
      </c>
      <c r="E49" s="11">
        <v>1</v>
      </c>
      <c r="F49" s="11">
        <v>1</v>
      </c>
    </row>
    <row r="50" spans="1:6" s="123" customFormat="1" ht="24.75" customHeight="1">
      <c r="A50" s="191" t="s">
        <v>1622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</row>
    <row r="51" spans="1:6" s="123" customFormat="1" ht="24.75" customHeight="1">
      <c r="A51" s="191" t="s">
        <v>239</v>
      </c>
      <c r="B51" s="11">
        <v>0</v>
      </c>
      <c r="C51" s="11">
        <v>1</v>
      </c>
      <c r="D51" s="11">
        <v>0</v>
      </c>
      <c r="E51" s="11">
        <v>1</v>
      </c>
      <c r="F51" s="11">
        <v>1</v>
      </c>
    </row>
    <row r="52" spans="1:6" s="123" customFormat="1" ht="24.75" customHeight="1">
      <c r="A52" s="191" t="s">
        <v>240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</row>
    <row r="53" spans="1:6" s="122" customFormat="1" ht="24.75" customHeight="1">
      <c r="A53" s="191" t="s">
        <v>241</v>
      </c>
      <c r="B53" s="11">
        <v>2236</v>
      </c>
      <c r="C53" s="11">
        <v>1661</v>
      </c>
      <c r="D53" s="11">
        <v>1661</v>
      </c>
      <c r="E53" s="11">
        <v>0</v>
      </c>
      <c r="F53" s="11">
        <v>0</v>
      </c>
    </row>
    <row r="54" spans="1:6" s="123" customFormat="1" ht="24.75" customHeight="1">
      <c r="A54" s="191" t="s">
        <v>242</v>
      </c>
      <c r="B54" s="11">
        <v>10114</v>
      </c>
      <c r="C54" s="11">
        <v>10415</v>
      </c>
      <c r="D54" s="11">
        <v>10415</v>
      </c>
      <c r="E54" s="11">
        <v>0</v>
      </c>
      <c r="F54" s="11">
        <v>0</v>
      </c>
    </row>
    <row r="55" spans="1:6" s="123" customFormat="1" ht="24.75" customHeight="1">
      <c r="A55" s="191" t="s">
        <v>243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</row>
    <row r="56" spans="1:6" s="123" customFormat="1" ht="24.75" customHeight="1">
      <c r="A56" s="191" t="s">
        <v>244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</row>
    <row r="57" spans="1:6" s="123" customFormat="1" ht="24.75" customHeight="1">
      <c r="A57" s="191" t="s">
        <v>245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</row>
    <row r="58" spans="1:6" s="123" customFormat="1" ht="24.75" customHeight="1">
      <c r="A58" s="191" t="s">
        <v>246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</row>
    <row r="59" spans="1:6" s="122" customFormat="1" ht="24.75" customHeight="1">
      <c r="A59" s="191" t="s">
        <v>247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</row>
    <row r="60" spans="1:6" s="123" customFormat="1" ht="24.75" customHeight="1">
      <c r="A60" s="191" t="s">
        <v>248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</row>
    <row r="61" spans="1:6" s="123" customFormat="1" ht="24.75" customHeight="1">
      <c r="A61" s="191" t="s">
        <v>249</v>
      </c>
      <c r="B61" s="11">
        <f>SUM(B62:B71)</f>
        <v>84988</v>
      </c>
      <c r="C61" s="11">
        <v>110029</v>
      </c>
      <c r="D61" s="11">
        <v>110001</v>
      </c>
      <c r="E61" s="11">
        <v>28</v>
      </c>
      <c r="F61" s="11">
        <v>28</v>
      </c>
    </row>
    <row r="62" spans="1:6" s="123" customFormat="1" ht="24.75" customHeight="1">
      <c r="A62" s="191" t="s">
        <v>250</v>
      </c>
      <c r="B62" s="11">
        <v>409</v>
      </c>
      <c r="C62" s="11">
        <v>251</v>
      </c>
      <c r="D62" s="11">
        <v>233</v>
      </c>
      <c r="E62" s="11">
        <v>18</v>
      </c>
      <c r="F62" s="11">
        <v>18</v>
      </c>
    </row>
    <row r="63" spans="1:6" s="123" customFormat="1" ht="24.75" customHeight="1">
      <c r="A63" s="191" t="s">
        <v>251</v>
      </c>
      <c r="B63" s="11">
        <v>51878</v>
      </c>
      <c r="C63" s="11">
        <v>70286</v>
      </c>
      <c r="D63" s="11">
        <v>70286</v>
      </c>
      <c r="E63" s="11">
        <v>0</v>
      </c>
      <c r="F63" s="11">
        <v>0</v>
      </c>
    </row>
    <row r="64" spans="1:6" s="122" customFormat="1" ht="24.75" customHeight="1">
      <c r="A64" s="191" t="s">
        <v>252</v>
      </c>
      <c r="B64" s="11">
        <v>35</v>
      </c>
      <c r="C64" s="11">
        <v>75</v>
      </c>
      <c r="D64" s="11">
        <v>65</v>
      </c>
      <c r="E64" s="11">
        <v>10</v>
      </c>
      <c r="F64" s="11">
        <v>10</v>
      </c>
    </row>
    <row r="65" spans="1:6" s="123" customFormat="1" ht="24.75" customHeight="1">
      <c r="A65" s="191" t="s">
        <v>253</v>
      </c>
      <c r="B65" s="11">
        <v>0</v>
      </c>
      <c r="C65" s="11">
        <v>1</v>
      </c>
      <c r="D65" s="11">
        <v>1</v>
      </c>
      <c r="E65" s="11">
        <v>0</v>
      </c>
      <c r="F65" s="11">
        <v>0</v>
      </c>
    </row>
    <row r="66" spans="1:6" s="123" customFormat="1" ht="24.75" customHeight="1">
      <c r="A66" s="191" t="s">
        <v>254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</row>
    <row r="67" spans="1:6" s="123" customFormat="1" ht="24.75" customHeight="1">
      <c r="A67" s="191" t="s">
        <v>255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</row>
    <row r="68" spans="1:6" s="123" customFormat="1" ht="24.75" customHeight="1">
      <c r="A68" s="191" t="s">
        <v>256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</row>
    <row r="69" spans="1:6" s="123" customFormat="1" ht="24.75" customHeight="1">
      <c r="A69" s="191" t="s">
        <v>257</v>
      </c>
      <c r="B69" s="11">
        <v>136</v>
      </c>
      <c r="C69" s="11">
        <v>77</v>
      </c>
      <c r="D69" s="11">
        <v>77</v>
      </c>
      <c r="E69" s="11">
        <v>0</v>
      </c>
      <c r="F69" s="11">
        <v>0</v>
      </c>
    </row>
    <row r="70" spans="1:6" s="122" customFormat="1" ht="24.75" customHeight="1">
      <c r="A70" s="191" t="s">
        <v>258</v>
      </c>
      <c r="B70" s="11">
        <v>32530</v>
      </c>
      <c r="C70" s="11">
        <v>38677</v>
      </c>
      <c r="D70" s="11">
        <v>38677</v>
      </c>
      <c r="E70" s="11">
        <v>0</v>
      </c>
      <c r="F70" s="11">
        <v>0</v>
      </c>
    </row>
    <row r="71" spans="1:6" s="122" customFormat="1" ht="24.75" customHeight="1">
      <c r="A71" s="191" t="s">
        <v>259</v>
      </c>
      <c r="B71" s="11">
        <v>0</v>
      </c>
      <c r="C71" s="11">
        <v>662</v>
      </c>
      <c r="D71" s="11">
        <v>662</v>
      </c>
      <c r="E71" s="11">
        <v>0</v>
      </c>
      <c r="F71" s="11">
        <v>0</v>
      </c>
    </row>
    <row r="72" spans="1:6" s="123" customFormat="1" ht="24.75" customHeight="1">
      <c r="A72" s="191" t="s">
        <v>260</v>
      </c>
      <c r="B72" s="11">
        <f>SUM(B73:B82)</f>
        <v>62201</v>
      </c>
      <c r="C72" s="11">
        <v>142288</v>
      </c>
      <c r="D72" s="11">
        <v>141647</v>
      </c>
      <c r="E72" s="11">
        <v>641</v>
      </c>
      <c r="F72" s="11">
        <v>641</v>
      </c>
    </row>
    <row r="73" spans="1:6" s="123" customFormat="1" ht="24.75" customHeight="1">
      <c r="A73" s="191" t="s">
        <v>261</v>
      </c>
      <c r="B73" s="11">
        <v>839</v>
      </c>
      <c r="C73" s="11">
        <v>1723</v>
      </c>
      <c r="D73" s="11">
        <v>1723</v>
      </c>
      <c r="E73" s="11">
        <v>0</v>
      </c>
      <c r="F73" s="11">
        <v>0</v>
      </c>
    </row>
    <row r="74" spans="1:6" s="123" customFormat="1" ht="24.75" customHeight="1">
      <c r="A74" s="191" t="s">
        <v>262</v>
      </c>
      <c r="B74" s="11">
        <v>0</v>
      </c>
      <c r="C74" s="11">
        <v>814</v>
      </c>
      <c r="D74" s="11">
        <v>814</v>
      </c>
      <c r="E74" s="11">
        <v>0</v>
      </c>
      <c r="F74" s="11">
        <v>0</v>
      </c>
    </row>
    <row r="75" spans="1:6" s="123" customFormat="1" ht="24.75" customHeight="1">
      <c r="A75" s="191" t="s">
        <v>263</v>
      </c>
      <c r="B75" s="11">
        <v>0</v>
      </c>
      <c r="C75" s="11">
        <v>8787</v>
      </c>
      <c r="D75" s="11">
        <v>8787</v>
      </c>
      <c r="E75" s="11">
        <v>0</v>
      </c>
      <c r="F75" s="11">
        <v>0</v>
      </c>
    </row>
    <row r="76" spans="1:6" s="122" customFormat="1" ht="24.75" customHeight="1">
      <c r="A76" s="191" t="s">
        <v>264</v>
      </c>
      <c r="B76" s="11">
        <v>24812</v>
      </c>
      <c r="C76" s="11">
        <v>89215</v>
      </c>
      <c r="D76" s="11">
        <v>88574</v>
      </c>
      <c r="E76" s="11">
        <v>641</v>
      </c>
      <c r="F76" s="11">
        <v>641</v>
      </c>
    </row>
    <row r="77" spans="1:6" s="123" customFormat="1" ht="24.75" customHeight="1">
      <c r="A77" s="191" t="s">
        <v>265</v>
      </c>
      <c r="B77" s="11">
        <v>0</v>
      </c>
      <c r="C77" s="11">
        <v>655</v>
      </c>
      <c r="D77" s="11">
        <v>655</v>
      </c>
      <c r="E77" s="11">
        <v>0</v>
      </c>
      <c r="F77" s="11">
        <v>0</v>
      </c>
    </row>
    <row r="78" spans="1:6" s="123" customFormat="1" ht="24.75" customHeight="1">
      <c r="A78" s="191" t="s">
        <v>266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</row>
    <row r="79" spans="1:6" s="123" customFormat="1" ht="24.75" customHeight="1">
      <c r="A79" s="191" t="s">
        <v>267</v>
      </c>
      <c r="B79" s="11">
        <v>0</v>
      </c>
      <c r="C79" s="11">
        <v>5</v>
      </c>
      <c r="D79" s="11">
        <v>5</v>
      </c>
      <c r="E79" s="11">
        <v>0</v>
      </c>
      <c r="F79" s="11">
        <v>0</v>
      </c>
    </row>
    <row r="80" spans="1:6" s="123" customFormat="1" ht="24.75" customHeight="1">
      <c r="A80" s="191" t="s">
        <v>268</v>
      </c>
      <c r="B80" s="11">
        <v>2000</v>
      </c>
      <c r="C80" s="11">
        <v>1623</v>
      </c>
      <c r="D80" s="11">
        <v>1623</v>
      </c>
      <c r="E80" s="11">
        <v>0</v>
      </c>
      <c r="F80" s="11">
        <v>0</v>
      </c>
    </row>
    <row r="81" spans="1:6" s="123" customFormat="1" ht="24.75" customHeight="1">
      <c r="A81" s="191" t="s">
        <v>269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</row>
    <row r="82" spans="1:6" s="123" customFormat="1" ht="24.75" customHeight="1">
      <c r="A82" s="191" t="s">
        <v>270</v>
      </c>
      <c r="B82" s="11">
        <v>34550</v>
      </c>
      <c r="C82" s="11">
        <v>39466</v>
      </c>
      <c r="D82" s="11">
        <v>39466</v>
      </c>
      <c r="E82" s="11">
        <v>0</v>
      </c>
      <c r="F82" s="11">
        <v>0</v>
      </c>
    </row>
    <row r="83" spans="1:6" s="123" customFormat="1" ht="24.75" customHeight="1">
      <c r="A83" s="191" t="s">
        <v>734</v>
      </c>
      <c r="B83" s="11">
        <f>SUM(B84:B89)</f>
        <v>761</v>
      </c>
      <c r="C83" s="11">
        <v>3702</v>
      </c>
      <c r="D83" s="11">
        <v>3699</v>
      </c>
      <c r="E83" s="11">
        <v>3</v>
      </c>
      <c r="F83" s="11">
        <v>3</v>
      </c>
    </row>
    <row r="84" spans="1:6" s="123" customFormat="1" ht="24.75" customHeight="1">
      <c r="A84" s="191" t="s">
        <v>1017</v>
      </c>
      <c r="B84" s="11">
        <v>230</v>
      </c>
      <c r="C84" s="11">
        <v>1331</v>
      </c>
      <c r="D84" s="11">
        <v>1331</v>
      </c>
      <c r="E84" s="11">
        <v>0</v>
      </c>
      <c r="F84" s="11">
        <v>0</v>
      </c>
    </row>
    <row r="85" spans="1:6" s="123" customFormat="1" ht="24.75" customHeight="1">
      <c r="A85" s="191" t="s">
        <v>271</v>
      </c>
      <c r="B85" s="11">
        <v>10</v>
      </c>
      <c r="C85" s="11">
        <v>57</v>
      </c>
      <c r="D85" s="11">
        <v>57</v>
      </c>
      <c r="E85" s="11">
        <v>0</v>
      </c>
      <c r="F85" s="11">
        <v>0</v>
      </c>
    </row>
    <row r="86" spans="1:6" s="123" customFormat="1" ht="24.75" customHeight="1">
      <c r="A86" s="191" t="s">
        <v>272</v>
      </c>
      <c r="B86" s="11">
        <v>510</v>
      </c>
      <c r="C86" s="11">
        <v>744</v>
      </c>
      <c r="D86" s="11">
        <v>744</v>
      </c>
      <c r="E86" s="11">
        <v>0</v>
      </c>
      <c r="F86" s="11">
        <v>0</v>
      </c>
    </row>
    <row r="87" spans="1:6" s="123" customFormat="1" ht="24.75" customHeight="1">
      <c r="A87" s="191" t="s">
        <v>1041</v>
      </c>
      <c r="B87" s="11">
        <v>0</v>
      </c>
      <c r="C87" s="11">
        <v>5</v>
      </c>
      <c r="D87" s="11">
        <v>2</v>
      </c>
      <c r="E87" s="11">
        <v>3</v>
      </c>
      <c r="F87" s="11">
        <v>3</v>
      </c>
    </row>
    <row r="88" spans="1:6" s="123" customFormat="1" ht="24.75" customHeight="1">
      <c r="A88" s="191" t="s">
        <v>1047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</row>
    <row r="89" spans="1:6" s="123" customFormat="1" ht="24.75" customHeight="1">
      <c r="A89" s="191" t="s">
        <v>273</v>
      </c>
      <c r="B89" s="11">
        <v>11</v>
      </c>
      <c r="C89" s="11">
        <v>1565</v>
      </c>
      <c r="D89" s="11">
        <v>1565</v>
      </c>
      <c r="E89" s="11">
        <v>0</v>
      </c>
      <c r="F89" s="11">
        <v>0</v>
      </c>
    </row>
    <row r="90" spans="1:6" s="123" customFormat="1" ht="24.75" customHeight="1">
      <c r="A90" s="191" t="s">
        <v>274</v>
      </c>
      <c r="B90" s="11">
        <f>SUM(B91:B110)</f>
        <v>14074</v>
      </c>
      <c r="C90" s="11">
        <v>13025</v>
      </c>
      <c r="D90" s="11">
        <v>12715</v>
      </c>
      <c r="E90" s="11">
        <v>310</v>
      </c>
      <c r="F90" s="11">
        <v>310</v>
      </c>
    </row>
    <row r="91" spans="1:6" s="122" customFormat="1" ht="24.75" customHeight="1">
      <c r="A91" s="191" t="s">
        <v>275</v>
      </c>
      <c r="B91" s="11">
        <v>390</v>
      </c>
      <c r="C91" s="11">
        <v>174</v>
      </c>
      <c r="D91" s="11">
        <v>174</v>
      </c>
      <c r="E91" s="11">
        <v>0</v>
      </c>
      <c r="F91" s="11">
        <v>0</v>
      </c>
    </row>
    <row r="92" spans="1:6" s="123" customFormat="1" ht="24.75" customHeight="1">
      <c r="A92" s="191" t="s">
        <v>276</v>
      </c>
      <c r="B92" s="11">
        <v>4369</v>
      </c>
      <c r="C92" s="11">
        <v>3631</v>
      </c>
      <c r="D92" s="11">
        <v>3445</v>
      </c>
      <c r="E92" s="11">
        <v>186</v>
      </c>
      <c r="F92" s="11">
        <v>186</v>
      </c>
    </row>
    <row r="93" spans="1:6" s="123" customFormat="1" ht="24.75" customHeight="1">
      <c r="A93" s="191" t="s">
        <v>416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</row>
    <row r="94" spans="1:6" s="123" customFormat="1" ht="24.75" customHeight="1">
      <c r="A94" s="191" t="s">
        <v>277</v>
      </c>
      <c r="B94" s="11">
        <v>0</v>
      </c>
      <c r="C94" s="11">
        <v>61</v>
      </c>
      <c r="D94" s="11">
        <v>61</v>
      </c>
      <c r="E94" s="11">
        <v>0</v>
      </c>
      <c r="F94" s="11">
        <v>0</v>
      </c>
    </row>
    <row r="95" spans="1:6" s="122" customFormat="1" ht="24.75" customHeight="1">
      <c r="A95" s="191" t="s">
        <v>278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</row>
    <row r="96" spans="1:6" s="123" customFormat="1" ht="24.75" customHeight="1">
      <c r="A96" s="191" t="s">
        <v>279</v>
      </c>
      <c r="B96" s="11">
        <v>505</v>
      </c>
      <c r="C96" s="11">
        <v>370</v>
      </c>
      <c r="D96" s="11">
        <v>360</v>
      </c>
      <c r="E96" s="11">
        <v>10</v>
      </c>
      <c r="F96" s="11">
        <v>10</v>
      </c>
    </row>
    <row r="97" spans="1:6" s="123" customFormat="1" ht="24.75" customHeight="1">
      <c r="A97" s="191" t="s">
        <v>280</v>
      </c>
      <c r="B97" s="11">
        <v>31</v>
      </c>
      <c r="C97" s="11">
        <v>455</v>
      </c>
      <c r="D97" s="11">
        <v>455</v>
      </c>
      <c r="E97" s="11">
        <v>0</v>
      </c>
      <c r="F97" s="11">
        <v>0</v>
      </c>
    </row>
    <row r="98" spans="1:6" s="123" customFormat="1" ht="24.75" customHeight="1">
      <c r="A98" s="191" t="s">
        <v>281</v>
      </c>
      <c r="B98" s="11">
        <v>579</v>
      </c>
      <c r="C98" s="11">
        <v>483</v>
      </c>
      <c r="D98" s="11">
        <v>432</v>
      </c>
      <c r="E98" s="11">
        <v>51</v>
      </c>
      <c r="F98" s="11">
        <v>51</v>
      </c>
    </row>
    <row r="99" spans="1:6" s="123" customFormat="1" ht="24.75" customHeight="1">
      <c r="A99" s="191" t="s">
        <v>282</v>
      </c>
      <c r="B99" s="11">
        <v>648</v>
      </c>
      <c r="C99" s="11">
        <v>506</v>
      </c>
      <c r="D99" s="11">
        <v>464</v>
      </c>
      <c r="E99" s="11">
        <v>42</v>
      </c>
      <c r="F99" s="11">
        <v>42</v>
      </c>
    </row>
    <row r="100" spans="1:6" s="123" customFormat="1" ht="24.75" customHeight="1">
      <c r="A100" s="191" t="s">
        <v>283</v>
      </c>
      <c r="B100" s="11">
        <v>549</v>
      </c>
      <c r="C100" s="11">
        <v>1634</v>
      </c>
      <c r="D100" s="11">
        <v>1634</v>
      </c>
      <c r="E100" s="11">
        <v>0</v>
      </c>
      <c r="F100" s="11">
        <v>0</v>
      </c>
    </row>
    <row r="101" spans="1:6" s="122" customFormat="1" ht="24.75" customHeight="1">
      <c r="A101" s="191" t="s">
        <v>284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</row>
    <row r="102" spans="1:6" s="123" customFormat="1" ht="24.75" customHeight="1">
      <c r="A102" s="191" t="s">
        <v>285</v>
      </c>
      <c r="B102" s="11">
        <v>0</v>
      </c>
      <c r="C102" s="11">
        <v>14</v>
      </c>
      <c r="D102" s="11">
        <v>0</v>
      </c>
      <c r="E102" s="11">
        <v>14</v>
      </c>
      <c r="F102" s="11">
        <v>14</v>
      </c>
    </row>
    <row r="103" spans="1:6" s="123" customFormat="1" ht="24.75" customHeight="1">
      <c r="A103" s="191" t="s">
        <v>286</v>
      </c>
      <c r="B103" s="11">
        <v>10</v>
      </c>
      <c r="C103" s="11">
        <v>13</v>
      </c>
      <c r="D103" s="11">
        <v>13</v>
      </c>
      <c r="E103" s="11">
        <v>0</v>
      </c>
      <c r="F103" s="11">
        <v>0</v>
      </c>
    </row>
    <row r="104" spans="1:6" s="123" customFormat="1" ht="24.75" customHeight="1">
      <c r="A104" s="191" t="s">
        <v>287</v>
      </c>
      <c r="B104" s="11">
        <v>0</v>
      </c>
      <c r="C104" s="11">
        <v>7</v>
      </c>
      <c r="D104" s="11">
        <v>2</v>
      </c>
      <c r="E104" s="11">
        <v>5</v>
      </c>
      <c r="F104" s="11">
        <v>5</v>
      </c>
    </row>
    <row r="105" spans="1:6" s="122" customFormat="1" ht="24.75" customHeight="1">
      <c r="A105" s="191" t="s">
        <v>288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</row>
    <row r="106" spans="1:6" s="123" customFormat="1" ht="24.75" customHeight="1">
      <c r="A106" s="191" t="s">
        <v>289</v>
      </c>
      <c r="B106" s="11">
        <v>0</v>
      </c>
      <c r="C106" s="11">
        <v>4</v>
      </c>
      <c r="D106" s="11">
        <v>2</v>
      </c>
      <c r="E106" s="11">
        <v>2</v>
      </c>
      <c r="F106" s="11">
        <v>2</v>
      </c>
    </row>
    <row r="107" spans="1:6" s="123" customFormat="1" ht="24.75" customHeight="1">
      <c r="A107" s="191" t="s">
        <v>290</v>
      </c>
      <c r="B107" s="11">
        <v>1350</v>
      </c>
      <c r="C107" s="11">
        <v>1312</v>
      </c>
      <c r="D107" s="11">
        <v>1312</v>
      </c>
      <c r="E107" s="11">
        <v>0</v>
      </c>
      <c r="F107" s="11">
        <v>0</v>
      </c>
    </row>
    <row r="108" spans="1:6" s="123" customFormat="1" ht="24.75" customHeight="1">
      <c r="A108" s="191" t="s">
        <v>291</v>
      </c>
      <c r="B108" s="11">
        <v>1055</v>
      </c>
      <c r="C108" s="11">
        <v>0</v>
      </c>
      <c r="D108" s="11">
        <v>0</v>
      </c>
      <c r="E108" s="11">
        <v>0</v>
      </c>
      <c r="F108" s="11">
        <v>0</v>
      </c>
    </row>
    <row r="109" spans="1:6" s="123" customFormat="1" ht="24.75" customHeight="1">
      <c r="A109" s="191" t="s">
        <v>1131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</row>
    <row r="110" spans="1:6" s="123" customFormat="1" ht="24.75" customHeight="1">
      <c r="A110" s="191" t="s">
        <v>292</v>
      </c>
      <c r="B110" s="11">
        <v>4588</v>
      </c>
      <c r="C110" s="11">
        <v>4361</v>
      </c>
      <c r="D110" s="11">
        <v>4361</v>
      </c>
      <c r="E110" s="11">
        <v>0</v>
      </c>
      <c r="F110" s="11">
        <v>0</v>
      </c>
    </row>
    <row r="111" spans="1:6" s="123" customFormat="1" ht="24.75" customHeight="1">
      <c r="A111" s="191" t="s">
        <v>735</v>
      </c>
      <c r="B111" s="11">
        <f>SUM(B112:B124)</f>
        <v>3292</v>
      </c>
      <c r="C111" s="11">
        <v>6724</v>
      </c>
      <c r="D111" s="11">
        <v>6680</v>
      </c>
      <c r="E111" s="11">
        <v>44</v>
      </c>
      <c r="F111" s="11">
        <v>44</v>
      </c>
    </row>
    <row r="112" spans="1:6" s="123" customFormat="1" ht="24.75" customHeight="1">
      <c r="A112" s="191" t="s">
        <v>1137</v>
      </c>
      <c r="B112" s="11">
        <v>0</v>
      </c>
      <c r="C112" s="11">
        <v>18</v>
      </c>
      <c r="D112" s="11">
        <v>18</v>
      </c>
      <c r="E112" s="11">
        <v>0</v>
      </c>
      <c r="F112" s="11">
        <v>0</v>
      </c>
    </row>
    <row r="113" spans="1:6" s="123" customFormat="1" ht="24.75" customHeight="1">
      <c r="A113" s="191" t="s">
        <v>293</v>
      </c>
      <c r="B113" s="11">
        <v>0</v>
      </c>
      <c r="C113" s="11">
        <v>12</v>
      </c>
      <c r="D113" s="11">
        <v>1</v>
      </c>
      <c r="E113" s="11">
        <v>11</v>
      </c>
      <c r="F113" s="11">
        <v>11</v>
      </c>
    </row>
    <row r="114" spans="1:6" s="123" customFormat="1" ht="24.75" customHeight="1">
      <c r="A114" s="191" t="s">
        <v>294</v>
      </c>
      <c r="B114" s="11">
        <v>1370</v>
      </c>
      <c r="C114" s="11">
        <v>461</v>
      </c>
      <c r="D114" s="11">
        <v>461</v>
      </c>
      <c r="E114" s="11">
        <v>0</v>
      </c>
      <c r="F114" s="11">
        <v>0</v>
      </c>
    </row>
    <row r="115" spans="1:6" s="123" customFormat="1" ht="24.75" customHeight="1">
      <c r="A115" s="191" t="s">
        <v>295</v>
      </c>
      <c r="B115" s="11">
        <v>745</v>
      </c>
      <c r="C115" s="11">
        <v>2558</v>
      </c>
      <c r="D115" s="11">
        <v>2537</v>
      </c>
      <c r="E115" s="11">
        <v>21</v>
      </c>
      <c r="F115" s="11">
        <v>21</v>
      </c>
    </row>
    <row r="116" spans="1:6" s="123" customFormat="1" ht="24.75" customHeight="1">
      <c r="A116" s="191" t="s">
        <v>296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</row>
    <row r="117" spans="1:6" s="123" customFormat="1" ht="24.75" customHeight="1">
      <c r="A117" s="191" t="s">
        <v>297</v>
      </c>
      <c r="B117" s="11">
        <v>1077</v>
      </c>
      <c r="C117" s="11">
        <v>1490</v>
      </c>
      <c r="D117" s="11">
        <v>1490</v>
      </c>
      <c r="E117" s="11">
        <v>0</v>
      </c>
      <c r="F117" s="11">
        <v>0</v>
      </c>
    </row>
    <row r="118" spans="1:6" s="122" customFormat="1" ht="24.75" customHeight="1">
      <c r="A118" s="191" t="s">
        <v>298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</row>
    <row r="119" spans="1:6" s="123" customFormat="1" ht="24.75" customHeight="1">
      <c r="A119" s="191" t="s">
        <v>299</v>
      </c>
      <c r="B119" s="11">
        <v>0</v>
      </c>
      <c r="C119" s="11">
        <v>2123</v>
      </c>
      <c r="D119" s="11">
        <v>2123</v>
      </c>
      <c r="E119" s="11">
        <v>0</v>
      </c>
      <c r="F119" s="11">
        <v>0</v>
      </c>
    </row>
    <row r="120" spans="1:6" s="123" customFormat="1" ht="24.75" customHeight="1">
      <c r="A120" s="191" t="s">
        <v>300</v>
      </c>
      <c r="B120" s="11">
        <v>0</v>
      </c>
      <c r="C120" s="11">
        <v>40</v>
      </c>
      <c r="D120" s="11">
        <v>30</v>
      </c>
      <c r="E120" s="11">
        <v>10</v>
      </c>
      <c r="F120" s="11">
        <v>10</v>
      </c>
    </row>
    <row r="121" spans="1:6" s="122" customFormat="1" ht="24.75" customHeight="1">
      <c r="A121" s="191" t="s">
        <v>301</v>
      </c>
      <c r="B121" s="11">
        <v>0</v>
      </c>
      <c r="C121" s="11">
        <v>15</v>
      </c>
      <c r="D121" s="11">
        <v>15</v>
      </c>
      <c r="E121" s="11">
        <v>0</v>
      </c>
      <c r="F121" s="11">
        <v>0</v>
      </c>
    </row>
    <row r="122" spans="1:6" s="123" customFormat="1" ht="24.75" customHeight="1">
      <c r="A122" s="191" t="s">
        <v>1182</v>
      </c>
      <c r="B122" s="11">
        <v>100</v>
      </c>
      <c r="C122" s="11">
        <v>5</v>
      </c>
      <c r="D122" s="11">
        <v>5</v>
      </c>
      <c r="E122" s="11">
        <v>0</v>
      </c>
      <c r="F122" s="11">
        <v>0</v>
      </c>
    </row>
    <row r="123" spans="1:6" s="123" customFormat="1" ht="24.75" customHeight="1">
      <c r="A123" s="191" t="s">
        <v>1623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</row>
    <row r="124" spans="1:6" s="123" customFormat="1" ht="24.75" customHeight="1">
      <c r="A124" s="191" t="s">
        <v>1624</v>
      </c>
      <c r="B124" s="11">
        <v>0</v>
      </c>
      <c r="C124" s="11">
        <v>2</v>
      </c>
      <c r="D124" s="11">
        <v>0</v>
      </c>
      <c r="E124" s="11">
        <v>2</v>
      </c>
      <c r="F124" s="11">
        <v>2</v>
      </c>
    </row>
    <row r="125" spans="1:6" s="122" customFormat="1" ht="24.75" customHeight="1">
      <c r="A125" s="191" t="s">
        <v>302</v>
      </c>
      <c r="B125" s="11">
        <f>SUM(B126:B140)</f>
        <v>7978</v>
      </c>
      <c r="C125" s="11">
        <v>10511</v>
      </c>
      <c r="D125" s="11">
        <v>7837</v>
      </c>
      <c r="E125" s="11">
        <v>2674</v>
      </c>
      <c r="F125" s="11">
        <v>2674</v>
      </c>
    </row>
    <row r="126" spans="1:6" s="123" customFormat="1" ht="24.75" customHeight="1">
      <c r="A126" s="191" t="s">
        <v>303</v>
      </c>
      <c r="B126" s="11">
        <v>2486</v>
      </c>
      <c r="C126" s="11">
        <v>2174</v>
      </c>
      <c r="D126" s="11">
        <v>2174</v>
      </c>
      <c r="E126" s="11">
        <v>0</v>
      </c>
      <c r="F126" s="11">
        <v>0</v>
      </c>
    </row>
    <row r="127" spans="1:6" s="123" customFormat="1" ht="24.75" customHeight="1">
      <c r="A127" s="191" t="s">
        <v>304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</row>
    <row r="128" spans="1:6" s="123" customFormat="1" ht="24.75" customHeight="1">
      <c r="A128" s="191" t="s">
        <v>305</v>
      </c>
      <c r="B128" s="11">
        <v>3492</v>
      </c>
      <c r="C128" s="11">
        <v>2931</v>
      </c>
      <c r="D128" s="11">
        <v>2789</v>
      </c>
      <c r="E128" s="11">
        <v>142</v>
      </c>
      <c r="F128" s="11">
        <v>142</v>
      </c>
    </row>
    <row r="129" spans="1:6" s="123" customFormat="1" ht="24.75" customHeight="1">
      <c r="A129" s="191" t="s">
        <v>306</v>
      </c>
      <c r="B129" s="11">
        <v>2000</v>
      </c>
      <c r="C129" s="11">
        <v>3882</v>
      </c>
      <c r="D129" s="11">
        <v>1417</v>
      </c>
      <c r="E129" s="11">
        <v>2465</v>
      </c>
      <c r="F129" s="11">
        <v>2465</v>
      </c>
    </row>
    <row r="130" spans="1:6" s="123" customFormat="1" ht="24.75" customHeight="1">
      <c r="A130" s="191" t="s">
        <v>307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</row>
    <row r="131" spans="1:6" s="123" customFormat="1" ht="24.75" customHeight="1">
      <c r="A131" s="191" t="s">
        <v>308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</row>
    <row r="132" spans="1:6" s="123" customFormat="1" ht="24.75" customHeight="1">
      <c r="A132" s="191" t="s">
        <v>309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</row>
    <row r="133" spans="1:6" s="123" customFormat="1" ht="24.75" customHeight="1">
      <c r="A133" s="191" t="s">
        <v>310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</row>
    <row r="134" spans="1:6" s="123" customFormat="1" ht="24.75" customHeight="1">
      <c r="A134" s="191" t="s">
        <v>311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</row>
    <row r="135" spans="1:6" s="123" customFormat="1" ht="24.75" customHeight="1">
      <c r="A135" s="191" t="s">
        <v>312</v>
      </c>
      <c r="B135" s="11">
        <v>0</v>
      </c>
      <c r="C135" s="11">
        <v>1091</v>
      </c>
      <c r="D135" s="11">
        <v>1024</v>
      </c>
      <c r="E135" s="11">
        <v>67</v>
      </c>
      <c r="F135" s="11">
        <v>67</v>
      </c>
    </row>
    <row r="136" spans="1:6" s="122" customFormat="1" ht="24.75" customHeight="1">
      <c r="A136" s="191" t="s">
        <v>313</v>
      </c>
      <c r="B136" s="11">
        <v>0</v>
      </c>
      <c r="C136" s="11">
        <v>258</v>
      </c>
      <c r="D136" s="11">
        <v>258</v>
      </c>
      <c r="E136" s="11">
        <v>0</v>
      </c>
      <c r="F136" s="11">
        <v>0</v>
      </c>
    </row>
    <row r="137" spans="1:6" s="123" customFormat="1" ht="24.75" customHeight="1">
      <c r="A137" s="191" t="s">
        <v>314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</row>
    <row r="138" spans="1:6" s="123" customFormat="1" ht="24.75" customHeight="1">
      <c r="A138" s="191" t="s">
        <v>315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</row>
    <row r="139" spans="1:6" s="122" customFormat="1" ht="24.75" customHeight="1">
      <c r="A139" s="191" t="s">
        <v>316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</row>
    <row r="140" spans="1:6" s="122" customFormat="1" ht="24.75" customHeight="1">
      <c r="A140" s="191" t="s">
        <v>317</v>
      </c>
      <c r="B140" s="11">
        <v>0</v>
      </c>
      <c r="C140" s="11">
        <v>175</v>
      </c>
      <c r="D140" s="11">
        <v>175</v>
      </c>
      <c r="E140" s="11">
        <v>0</v>
      </c>
      <c r="F140" s="11">
        <v>0</v>
      </c>
    </row>
    <row r="141" spans="1:6" s="123" customFormat="1" ht="24.75" customHeight="1">
      <c r="A141" s="191" t="s">
        <v>318</v>
      </c>
      <c r="B141" s="11">
        <f>SUM(B142:B147)</f>
        <v>86142</v>
      </c>
      <c r="C141" s="11">
        <v>129453</v>
      </c>
      <c r="D141" s="11">
        <v>127987</v>
      </c>
      <c r="E141" s="11">
        <v>1466</v>
      </c>
      <c r="F141" s="11">
        <v>1466</v>
      </c>
    </row>
    <row r="142" spans="1:6" s="123" customFormat="1" ht="24.75" customHeight="1">
      <c r="A142" s="191" t="s">
        <v>319</v>
      </c>
      <c r="B142" s="11">
        <v>19159</v>
      </c>
      <c r="C142" s="11">
        <v>14297</v>
      </c>
      <c r="D142" s="11">
        <v>14286</v>
      </c>
      <c r="E142" s="11">
        <v>11</v>
      </c>
      <c r="F142" s="11">
        <v>11</v>
      </c>
    </row>
    <row r="143" spans="1:6" s="123" customFormat="1" ht="24.75" customHeight="1">
      <c r="A143" s="191" t="s">
        <v>320</v>
      </c>
      <c r="B143" s="11">
        <v>1538</v>
      </c>
      <c r="C143" s="11">
        <v>1301</v>
      </c>
      <c r="D143" s="11">
        <v>1301</v>
      </c>
      <c r="E143" s="11">
        <v>0</v>
      </c>
      <c r="F143" s="11">
        <v>0</v>
      </c>
    </row>
    <row r="144" spans="1:6" s="122" customFormat="1" ht="24.75" customHeight="1">
      <c r="A144" s="191" t="s">
        <v>321</v>
      </c>
      <c r="B144" s="11">
        <v>10360</v>
      </c>
      <c r="C144" s="11">
        <v>6882</v>
      </c>
      <c r="D144" s="11">
        <v>6882</v>
      </c>
      <c r="E144" s="11">
        <v>0</v>
      </c>
      <c r="F144" s="11">
        <v>0</v>
      </c>
    </row>
    <row r="145" spans="1:6" s="122" customFormat="1" ht="24.75" customHeight="1">
      <c r="A145" s="191" t="s">
        <v>322</v>
      </c>
      <c r="B145" s="11">
        <v>32865</v>
      </c>
      <c r="C145" s="11">
        <v>37428</v>
      </c>
      <c r="D145" s="11">
        <v>37428</v>
      </c>
      <c r="E145" s="11">
        <v>0</v>
      </c>
      <c r="F145" s="11">
        <v>0</v>
      </c>
    </row>
    <row r="146" spans="1:6" s="122" customFormat="1" ht="24.75" customHeight="1">
      <c r="A146" s="191" t="s">
        <v>323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</row>
    <row r="147" spans="1:6" s="123" customFormat="1" ht="24.75" customHeight="1">
      <c r="A147" s="191" t="s">
        <v>324</v>
      </c>
      <c r="B147" s="11">
        <v>22220</v>
      </c>
      <c r="C147" s="11">
        <v>69545</v>
      </c>
      <c r="D147" s="11">
        <v>68090</v>
      </c>
      <c r="E147" s="11">
        <v>1455</v>
      </c>
      <c r="F147" s="11">
        <v>1455</v>
      </c>
    </row>
    <row r="148" spans="1:6" s="123" customFormat="1" ht="24.75" customHeight="1">
      <c r="A148" s="191" t="s">
        <v>325</v>
      </c>
      <c r="B148" s="11">
        <f>SUM(B149:B158)</f>
        <v>2653</v>
      </c>
      <c r="C148" s="11">
        <v>4284</v>
      </c>
      <c r="D148" s="11">
        <v>3926</v>
      </c>
      <c r="E148" s="11">
        <v>358</v>
      </c>
      <c r="F148" s="11">
        <v>358</v>
      </c>
    </row>
    <row r="149" spans="1:6" s="123" customFormat="1" ht="24.75" customHeight="1">
      <c r="A149" s="191" t="s">
        <v>326</v>
      </c>
      <c r="B149" s="11">
        <v>65</v>
      </c>
      <c r="C149" s="11">
        <v>1398</v>
      </c>
      <c r="D149" s="11">
        <v>1068</v>
      </c>
      <c r="E149" s="11">
        <v>330</v>
      </c>
      <c r="F149" s="11">
        <v>330</v>
      </c>
    </row>
    <row r="150" spans="1:6" s="123" customFormat="1" ht="24.75" customHeight="1">
      <c r="A150" s="191" t="s">
        <v>1287</v>
      </c>
      <c r="B150" s="11">
        <v>0</v>
      </c>
      <c r="C150" s="11">
        <v>630</v>
      </c>
      <c r="D150" s="11">
        <v>630</v>
      </c>
      <c r="E150" s="11">
        <v>0</v>
      </c>
      <c r="F150" s="11">
        <v>0</v>
      </c>
    </row>
    <row r="151" spans="1:6" s="123" customFormat="1" ht="24.75" customHeight="1">
      <c r="A151" s="191" t="s">
        <v>327</v>
      </c>
      <c r="B151" s="11">
        <v>164</v>
      </c>
      <c r="C151" s="11">
        <v>141</v>
      </c>
      <c r="D151" s="11">
        <v>141</v>
      </c>
      <c r="E151" s="11">
        <v>0</v>
      </c>
      <c r="F151" s="11">
        <v>0</v>
      </c>
    </row>
    <row r="152" spans="1:6" s="122" customFormat="1" ht="24.75" customHeight="1">
      <c r="A152" s="191" t="s">
        <v>328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</row>
    <row r="153" spans="1:6" s="122" customFormat="1" ht="24.75" customHeight="1">
      <c r="A153" s="191" t="s">
        <v>329</v>
      </c>
      <c r="B153" s="11">
        <v>55</v>
      </c>
      <c r="C153" s="11">
        <v>347</v>
      </c>
      <c r="D153" s="11">
        <v>347</v>
      </c>
      <c r="E153" s="11">
        <v>0</v>
      </c>
      <c r="F153" s="11">
        <v>0</v>
      </c>
    </row>
    <row r="154" spans="1:6" s="122" customFormat="1" ht="24.75" customHeight="1">
      <c r="A154" s="191" t="s">
        <v>330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</row>
    <row r="155" spans="1:6" s="122" customFormat="1" ht="24.75" customHeight="1">
      <c r="A155" s="191" t="s">
        <v>331</v>
      </c>
      <c r="B155" s="11">
        <v>2369</v>
      </c>
      <c r="C155" s="11">
        <v>1733</v>
      </c>
      <c r="D155" s="11">
        <v>1733</v>
      </c>
      <c r="E155" s="11">
        <v>0</v>
      </c>
      <c r="F155" s="11">
        <v>0</v>
      </c>
    </row>
    <row r="156" spans="1:6" s="122" customFormat="1" ht="24.75" customHeight="1">
      <c r="A156" s="191" t="s">
        <v>332</v>
      </c>
      <c r="B156" s="11">
        <v>0</v>
      </c>
      <c r="C156" s="11">
        <v>35</v>
      </c>
      <c r="D156" s="11">
        <v>7</v>
      </c>
      <c r="E156" s="11">
        <v>28</v>
      </c>
      <c r="F156" s="11">
        <v>28</v>
      </c>
    </row>
    <row r="157" spans="1:6" s="123" customFormat="1" ht="24.75" customHeight="1">
      <c r="A157" s="191" t="s">
        <v>333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</row>
    <row r="158" spans="1:6" s="122" customFormat="1" ht="24.75" customHeight="1">
      <c r="A158" s="191" t="s">
        <v>334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</row>
    <row r="159" spans="1:6" s="123" customFormat="1" ht="24.75" customHeight="1">
      <c r="A159" s="191" t="s">
        <v>335</v>
      </c>
      <c r="B159" s="11">
        <f>SUM(B160:B166)</f>
        <v>0</v>
      </c>
      <c r="C159" s="11">
        <v>7</v>
      </c>
      <c r="D159" s="11">
        <v>0</v>
      </c>
      <c r="E159" s="11">
        <v>7</v>
      </c>
      <c r="F159" s="11">
        <v>7</v>
      </c>
    </row>
    <row r="160" spans="1:6" s="123" customFormat="1" ht="24.75" customHeight="1">
      <c r="A160" s="191" t="s">
        <v>336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</row>
    <row r="161" spans="1:6" s="122" customFormat="1" ht="24.75" customHeight="1">
      <c r="A161" s="191" t="s">
        <v>337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</row>
    <row r="162" spans="1:6" s="123" customFormat="1" ht="24.75" customHeight="1">
      <c r="A162" s="191" t="s">
        <v>338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</row>
    <row r="163" spans="1:6" s="123" customFormat="1" ht="24.75" customHeight="1">
      <c r="A163" s="191" t="s">
        <v>339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</row>
    <row r="164" spans="1:6" s="123" customFormat="1" ht="24.75" customHeight="1">
      <c r="A164" s="191" t="s">
        <v>340</v>
      </c>
      <c r="B164" s="11">
        <v>0</v>
      </c>
      <c r="C164" s="11">
        <v>7</v>
      </c>
      <c r="D164" s="11">
        <v>0</v>
      </c>
      <c r="E164" s="11">
        <v>7</v>
      </c>
      <c r="F164" s="11">
        <v>7</v>
      </c>
    </row>
    <row r="165" spans="1:6" s="123" customFormat="1" ht="24.75" customHeight="1">
      <c r="A165" s="191" t="s">
        <v>341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</row>
    <row r="166" spans="1:6" s="123" customFormat="1" ht="24.75" customHeight="1">
      <c r="A166" s="191" t="s">
        <v>342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</row>
    <row r="167" spans="1:6" s="122" customFormat="1" ht="24.75" customHeight="1">
      <c r="A167" s="191" t="s">
        <v>343</v>
      </c>
      <c r="B167" s="11">
        <f>SUM(B168:B174)</f>
        <v>3897</v>
      </c>
      <c r="C167" s="11">
        <v>37982</v>
      </c>
      <c r="D167" s="11">
        <v>37982</v>
      </c>
      <c r="E167" s="11">
        <v>0</v>
      </c>
      <c r="F167" s="11">
        <v>0</v>
      </c>
    </row>
    <row r="168" spans="1:6" s="122" customFormat="1" ht="24.75" customHeight="1">
      <c r="A168" s="191" t="s">
        <v>344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</row>
    <row r="169" spans="1:6" s="123" customFormat="1" ht="24.75" customHeight="1">
      <c r="A169" s="191" t="s">
        <v>345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</row>
    <row r="170" spans="1:6" s="123" customFormat="1" ht="24.75" customHeight="1">
      <c r="A170" s="191" t="s">
        <v>346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</row>
    <row r="171" spans="1:6" s="123" customFormat="1" ht="24.75" customHeight="1">
      <c r="A171" s="191" t="s">
        <v>347</v>
      </c>
      <c r="B171" s="11">
        <v>3897</v>
      </c>
      <c r="C171" s="11">
        <v>21183</v>
      </c>
      <c r="D171" s="11">
        <v>21183</v>
      </c>
      <c r="E171" s="11">
        <v>0</v>
      </c>
      <c r="F171" s="11">
        <v>0</v>
      </c>
    </row>
    <row r="172" spans="1:6" s="123" customFormat="1" ht="24.75" customHeight="1">
      <c r="A172" s="191" t="s">
        <v>348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</row>
    <row r="173" spans="1:6" s="123" customFormat="1" ht="24.75" customHeight="1">
      <c r="A173" s="191" t="s">
        <v>349</v>
      </c>
      <c r="B173" s="11">
        <v>0</v>
      </c>
      <c r="C173" s="11">
        <v>9729</v>
      </c>
      <c r="D173" s="11">
        <v>9729</v>
      </c>
      <c r="E173" s="11">
        <v>0</v>
      </c>
      <c r="F173" s="11">
        <v>0</v>
      </c>
    </row>
    <row r="174" spans="1:6" s="122" customFormat="1" ht="24.75" customHeight="1">
      <c r="A174" s="191" t="s">
        <v>350</v>
      </c>
      <c r="B174" s="11">
        <v>0</v>
      </c>
      <c r="C174" s="11">
        <v>7070</v>
      </c>
      <c r="D174" s="11">
        <v>7070</v>
      </c>
      <c r="E174" s="11">
        <v>0</v>
      </c>
      <c r="F174" s="11">
        <v>0</v>
      </c>
    </row>
    <row r="175" spans="1:6" s="122" customFormat="1" ht="24.75" customHeight="1">
      <c r="A175" s="191" t="s">
        <v>351</v>
      </c>
      <c r="B175" s="11">
        <f>SUM(B176:B178)</f>
        <v>0</v>
      </c>
      <c r="C175" s="11">
        <v>5543</v>
      </c>
      <c r="D175" s="11">
        <v>5543</v>
      </c>
      <c r="E175" s="11">
        <v>0</v>
      </c>
      <c r="F175" s="11">
        <v>0</v>
      </c>
    </row>
    <row r="176" spans="1:6" s="123" customFormat="1" ht="24.75" customHeight="1">
      <c r="A176" s="191" t="s">
        <v>352</v>
      </c>
      <c r="B176" s="11">
        <v>0</v>
      </c>
      <c r="C176" s="11">
        <v>943</v>
      </c>
      <c r="D176" s="11">
        <v>943</v>
      </c>
      <c r="E176" s="11">
        <v>0</v>
      </c>
      <c r="F176" s="11">
        <v>0</v>
      </c>
    </row>
    <row r="177" spans="1:6" s="123" customFormat="1" ht="24.75" customHeight="1">
      <c r="A177" s="191" t="s">
        <v>353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</row>
    <row r="178" spans="1:6" s="122" customFormat="1" ht="24.75" customHeight="1">
      <c r="A178" s="191" t="s">
        <v>354</v>
      </c>
      <c r="B178" s="11">
        <v>0</v>
      </c>
      <c r="C178" s="11">
        <v>4600</v>
      </c>
      <c r="D178" s="11">
        <v>4600</v>
      </c>
      <c r="E178" s="11">
        <v>0</v>
      </c>
      <c r="F178" s="11">
        <v>0</v>
      </c>
    </row>
    <row r="179" spans="1:6" s="122" customFormat="1" ht="24.75" customHeight="1">
      <c r="A179" s="191" t="s">
        <v>355</v>
      </c>
      <c r="B179" s="11">
        <f>SUM(B180:B184)</f>
        <v>300</v>
      </c>
      <c r="C179" s="11">
        <v>296</v>
      </c>
      <c r="D179" s="11">
        <v>296</v>
      </c>
      <c r="E179" s="11">
        <v>0</v>
      </c>
      <c r="F179" s="11">
        <v>0</v>
      </c>
    </row>
    <row r="180" spans="1:6" s="123" customFormat="1" ht="24.75" customHeight="1">
      <c r="A180" s="191" t="s">
        <v>356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</row>
    <row r="181" spans="1:6" s="123" customFormat="1" ht="24.75" customHeight="1">
      <c r="A181" s="191" t="s">
        <v>357</v>
      </c>
      <c r="B181" s="11">
        <v>0</v>
      </c>
      <c r="C181" s="11">
        <v>296</v>
      </c>
      <c r="D181" s="11">
        <v>296</v>
      </c>
      <c r="E181" s="11">
        <v>0</v>
      </c>
      <c r="F181" s="11">
        <v>0</v>
      </c>
    </row>
    <row r="182" spans="1:6" s="123" customFormat="1" ht="24.75" customHeight="1">
      <c r="A182" s="191" t="s">
        <v>358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</row>
    <row r="183" spans="1:6" s="123" customFormat="1" ht="24.75" customHeight="1">
      <c r="A183" s="191" t="s">
        <v>359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</row>
    <row r="184" spans="1:6" s="122" customFormat="1" ht="24.75" customHeight="1">
      <c r="A184" s="191" t="s">
        <v>360</v>
      </c>
      <c r="B184" s="11">
        <v>300</v>
      </c>
      <c r="C184" s="11">
        <v>0</v>
      </c>
      <c r="D184" s="11">
        <v>0</v>
      </c>
      <c r="E184" s="11">
        <v>0</v>
      </c>
      <c r="F184" s="11">
        <v>0</v>
      </c>
    </row>
    <row r="185" spans="1:6" s="122" customFormat="1" ht="24.75" customHeight="1">
      <c r="A185" s="191" t="s">
        <v>361</v>
      </c>
      <c r="B185" s="11">
        <f>SUM(B186:B194)</f>
        <v>0</v>
      </c>
      <c r="C185" s="11">
        <v>0</v>
      </c>
      <c r="D185" s="11">
        <v>0</v>
      </c>
      <c r="E185" s="11">
        <v>0</v>
      </c>
      <c r="F185" s="11">
        <v>0</v>
      </c>
    </row>
    <row r="186" spans="1:6" s="122" customFormat="1" ht="24.75" customHeight="1">
      <c r="A186" s="191" t="s">
        <v>362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</row>
    <row r="187" spans="1:6" s="123" customFormat="1" ht="24.75" customHeight="1">
      <c r="A187" s="191" t="s">
        <v>363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</row>
    <row r="188" spans="1:6" s="123" customFormat="1" ht="24.75" customHeight="1">
      <c r="A188" s="191" t="s">
        <v>364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</row>
    <row r="189" spans="1:6" s="123" customFormat="1" ht="24.75" customHeight="1">
      <c r="A189" s="191" t="s">
        <v>365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</row>
    <row r="190" spans="1:6" s="123" customFormat="1" ht="24.75" customHeight="1">
      <c r="A190" s="191" t="s">
        <v>366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</row>
    <row r="191" spans="1:6" ht="24.75" customHeight="1">
      <c r="A191" s="191" t="s">
        <v>326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</row>
    <row r="192" spans="1:6" ht="24.75" customHeight="1">
      <c r="A192" s="191" t="s">
        <v>367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</row>
    <row r="193" spans="1:6" ht="24.75" customHeight="1">
      <c r="A193" s="191" t="s">
        <v>368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</row>
    <row r="194" spans="1:6" ht="24.75" customHeight="1">
      <c r="A194" s="191" t="s">
        <v>369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</row>
    <row r="195" spans="1:6" ht="24.75" customHeight="1">
      <c r="A195" s="191" t="s">
        <v>737</v>
      </c>
      <c r="B195" s="11">
        <f>SUM(B196:B200)</f>
        <v>1286</v>
      </c>
      <c r="C195" s="11">
        <v>1250</v>
      </c>
      <c r="D195" s="11">
        <v>1250</v>
      </c>
      <c r="E195" s="11">
        <v>0</v>
      </c>
      <c r="F195" s="11">
        <v>0</v>
      </c>
    </row>
    <row r="196" spans="1:6" ht="24.75" customHeight="1">
      <c r="A196" s="191" t="s">
        <v>1479</v>
      </c>
      <c r="B196" s="11">
        <v>1286</v>
      </c>
      <c r="C196" s="11">
        <v>1250</v>
      </c>
      <c r="D196" s="11">
        <v>1250</v>
      </c>
      <c r="E196" s="11">
        <v>0</v>
      </c>
      <c r="F196" s="11">
        <v>0</v>
      </c>
    </row>
    <row r="197" spans="1:6" ht="24.75" customHeight="1">
      <c r="A197" s="191" t="s">
        <v>370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</row>
    <row r="198" spans="1:6" ht="24.75" customHeight="1">
      <c r="A198" s="191" t="s">
        <v>371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</row>
    <row r="199" spans="1:6" ht="24.75" customHeight="1">
      <c r="A199" s="191" t="s">
        <v>373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</row>
    <row r="200" spans="1:6" ht="24.75" customHeight="1">
      <c r="A200" s="191" t="s">
        <v>1625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</row>
    <row r="201" spans="1:6" ht="24.75" customHeight="1">
      <c r="A201" s="191" t="s">
        <v>374</v>
      </c>
      <c r="B201" s="11">
        <f>SUM(B202:B204)</f>
        <v>1295</v>
      </c>
      <c r="C201" s="11">
        <v>302</v>
      </c>
      <c r="D201" s="11">
        <v>302</v>
      </c>
      <c r="E201" s="11">
        <v>0</v>
      </c>
      <c r="F201" s="11">
        <v>0</v>
      </c>
    </row>
    <row r="202" spans="1:6" ht="24.75" customHeight="1">
      <c r="A202" s="191" t="s">
        <v>375</v>
      </c>
      <c r="B202" s="11">
        <v>1295</v>
      </c>
      <c r="C202" s="11">
        <v>302</v>
      </c>
      <c r="D202" s="11">
        <v>302</v>
      </c>
      <c r="E202" s="11">
        <v>0</v>
      </c>
      <c r="F202" s="11">
        <v>0</v>
      </c>
    </row>
    <row r="203" spans="1:6" ht="24.75" customHeight="1">
      <c r="A203" s="191" t="s">
        <v>376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</row>
    <row r="204" spans="1:6" ht="24.75" customHeight="1">
      <c r="A204" s="191" t="s">
        <v>377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</row>
    <row r="205" spans="1:6" ht="24.75" customHeight="1">
      <c r="A205" s="191" t="s">
        <v>378</v>
      </c>
      <c r="B205" s="11">
        <f>SUM(B206:B210)</f>
        <v>257</v>
      </c>
      <c r="C205" s="11">
        <v>278</v>
      </c>
      <c r="D205" s="11">
        <v>278</v>
      </c>
      <c r="E205" s="11">
        <v>0</v>
      </c>
      <c r="F205" s="11">
        <v>0</v>
      </c>
    </row>
    <row r="206" spans="1:6" ht="24.75" customHeight="1">
      <c r="A206" s="191" t="s">
        <v>379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</row>
    <row r="207" spans="1:6" ht="24.75" customHeight="1">
      <c r="A207" s="191" t="s">
        <v>380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</row>
    <row r="208" spans="1:6" ht="24.75" customHeight="1">
      <c r="A208" s="191" t="s">
        <v>381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</row>
    <row r="209" spans="1:6" ht="24.75" customHeight="1">
      <c r="A209" s="191" t="s">
        <v>382</v>
      </c>
      <c r="B209" s="11">
        <v>257</v>
      </c>
      <c r="C209" s="11">
        <v>278</v>
      </c>
      <c r="D209" s="11">
        <v>278</v>
      </c>
      <c r="E209" s="11">
        <v>0</v>
      </c>
      <c r="F209" s="11">
        <v>0</v>
      </c>
    </row>
    <row r="210" spans="1:6" ht="24.75" customHeight="1">
      <c r="A210" s="191" t="s">
        <v>383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</row>
    <row r="211" spans="1:6" ht="24.75" customHeight="1">
      <c r="A211" s="191" t="s">
        <v>736</v>
      </c>
      <c r="B211" s="11">
        <f>SUM(B212:B219)</f>
        <v>1300</v>
      </c>
      <c r="C211" s="11">
        <v>632</v>
      </c>
      <c r="D211" s="11">
        <v>632</v>
      </c>
      <c r="E211" s="11">
        <v>0</v>
      </c>
      <c r="F211" s="11">
        <v>0</v>
      </c>
    </row>
    <row r="212" spans="1:6" ht="24.75" customHeight="1">
      <c r="A212" s="191" t="s">
        <v>1578</v>
      </c>
      <c r="B212" s="11">
        <v>1300</v>
      </c>
      <c r="C212" s="11">
        <v>632</v>
      </c>
      <c r="D212" s="11">
        <v>632</v>
      </c>
      <c r="E212" s="11">
        <v>0</v>
      </c>
      <c r="F212" s="11">
        <v>0</v>
      </c>
    </row>
    <row r="213" spans="1:6" ht="24.75" customHeight="1">
      <c r="A213" s="191" t="s">
        <v>1586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</row>
    <row r="214" spans="1:6" ht="24.75" customHeight="1">
      <c r="A214" s="191" t="s">
        <v>1589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</row>
    <row r="215" spans="1:6" ht="24.75" customHeight="1">
      <c r="A215" s="191" t="s">
        <v>1592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</row>
    <row r="216" spans="1:6" ht="24.75" customHeight="1">
      <c r="A216" s="191" t="s">
        <v>372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</row>
    <row r="217" spans="1:6" ht="24.75" customHeight="1">
      <c r="A217" s="191" t="s">
        <v>1605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</row>
    <row r="218" spans="1:6" ht="24.75" customHeight="1">
      <c r="A218" s="191" t="s">
        <v>1609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</row>
    <row r="219" spans="1:6" ht="24.75" customHeight="1">
      <c r="A219" s="191" t="s">
        <v>1615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</row>
    <row r="220" spans="1:6" ht="24.75" customHeight="1">
      <c r="A220" s="191" t="s">
        <v>384</v>
      </c>
      <c r="B220" s="11">
        <v>4000</v>
      </c>
      <c r="C220" s="11">
        <v>0</v>
      </c>
      <c r="D220" s="11">
        <v>0</v>
      </c>
      <c r="E220" s="11">
        <v>0</v>
      </c>
      <c r="F220" s="11">
        <v>0</v>
      </c>
    </row>
    <row r="221" spans="1:6" ht="24.75" customHeight="1">
      <c r="A221" s="191" t="s">
        <v>385</v>
      </c>
      <c r="B221" s="11">
        <f>SUM(B222:B223)</f>
        <v>0</v>
      </c>
      <c r="C221" s="11">
        <v>0</v>
      </c>
      <c r="D221" s="11">
        <v>0</v>
      </c>
      <c r="E221" s="11">
        <v>0</v>
      </c>
      <c r="F221" s="11">
        <v>0</v>
      </c>
    </row>
    <row r="222" spans="1:6" ht="24.75" customHeight="1">
      <c r="A222" s="191" t="s">
        <v>386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</row>
    <row r="223" spans="1:6" ht="24.75" customHeight="1">
      <c r="A223" s="191" t="s">
        <v>387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</row>
    <row r="224" spans="1:6" ht="24.75" customHeight="1">
      <c r="A224" s="191" t="s">
        <v>388</v>
      </c>
      <c r="B224" s="11">
        <f>SUM(B225:B227)</f>
        <v>31998</v>
      </c>
      <c r="C224" s="11">
        <v>10449</v>
      </c>
      <c r="D224" s="11">
        <v>10449</v>
      </c>
      <c r="E224" s="11">
        <v>0</v>
      </c>
      <c r="F224" s="11">
        <v>0</v>
      </c>
    </row>
    <row r="225" spans="1:6" ht="24.75" customHeight="1">
      <c r="A225" s="191" t="s">
        <v>417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</row>
    <row r="226" spans="1:6" ht="24.75" customHeight="1">
      <c r="A226" s="191" t="s">
        <v>418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</row>
    <row r="227" spans="1:6" ht="24.75" customHeight="1">
      <c r="A227" s="191" t="s">
        <v>389</v>
      </c>
      <c r="B227" s="11">
        <v>31998</v>
      </c>
      <c r="C227" s="11">
        <v>10449</v>
      </c>
      <c r="D227" s="11">
        <v>10449</v>
      </c>
      <c r="E227" s="11">
        <v>0</v>
      </c>
      <c r="F227" s="11">
        <v>0</v>
      </c>
    </row>
    <row r="228" spans="1:6" ht="24.75" customHeight="1">
      <c r="A228" s="191" t="s">
        <v>390</v>
      </c>
      <c r="B228" s="11">
        <f>SUM(B229:B231)</f>
        <v>0</v>
      </c>
      <c r="C228" s="11">
        <v>0</v>
      </c>
      <c r="D228" s="11">
        <v>0</v>
      </c>
      <c r="E228" s="11">
        <v>0</v>
      </c>
      <c r="F228" s="11">
        <v>0</v>
      </c>
    </row>
    <row r="229" spans="1:6" ht="24.75" customHeight="1">
      <c r="A229" s="191" t="s">
        <v>419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</row>
    <row r="230" spans="1:6" ht="24.75" customHeight="1">
      <c r="A230" s="191" t="s">
        <v>420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</row>
    <row r="231" spans="1:6" ht="24.75" customHeight="1">
      <c r="A231" s="191" t="s">
        <v>391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</row>
  </sheetData>
  <sheetProtection/>
  <mergeCells count="2">
    <mergeCell ref="A1:F1"/>
    <mergeCell ref="E2:F2"/>
  </mergeCells>
  <printOptions horizontalCentered="1"/>
  <pageMargins left="0.75" right="0.75" top="0.79" bottom="0.59" header="0.94" footer="0.63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E111"/>
  <sheetViews>
    <sheetView showGridLines="0" zoomScalePageLayoutView="0" workbookViewId="0" topLeftCell="A25">
      <selection activeCell="C2" sqref="C1:C16384"/>
    </sheetView>
  </sheetViews>
  <sheetFormatPr defaultColWidth="9.125" defaultRowHeight="14.25"/>
  <cols>
    <col min="1" max="1" width="50.625" style="117" customWidth="1"/>
    <col min="2" max="2" width="12.75390625" style="117" customWidth="1"/>
    <col min="3" max="3" width="50.625" style="117" customWidth="1"/>
    <col min="4" max="4" width="14.50390625" style="117" customWidth="1"/>
    <col min="5" max="16384" width="9.125" style="118" customWidth="1"/>
  </cols>
  <sheetData>
    <row r="1" spans="1:4" ht="50.25" customHeight="1">
      <c r="A1" s="210" t="s">
        <v>1627</v>
      </c>
      <c r="B1" s="211"/>
      <c r="C1" s="211"/>
      <c r="D1" s="211"/>
    </row>
    <row r="2" spans="1:5" ht="18" customHeight="1">
      <c r="A2" s="198" t="s">
        <v>1628</v>
      </c>
      <c r="B2" s="58"/>
      <c r="C2" s="58"/>
      <c r="D2" s="58" t="s">
        <v>0</v>
      </c>
      <c r="E2" s="58"/>
    </row>
    <row r="3" spans="1:4" ht="25.5" customHeight="1">
      <c r="A3" s="119" t="s">
        <v>1</v>
      </c>
      <c r="B3" s="119" t="s">
        <v>4</v>
      </c>
      <c r="C3" s="119" t="s">
        <v>1</v>
      </c>
      <c r="D3" s="119" t="s">
        <v>4</v>
      </c>
    </row>
    <row r="4" spans="1:4" ht="24.75" customHeight="1">
      <c r="A4" s="60" t="s">
        <v>49</v>
      </c>
      <c r="B4" s="162">
        <v>451150</v>
      </c>
      <c r="C4" s="60" t="s">
        <v>42</v>
      </c>
      <c r="D4" s="162">
        <v>536283</v>
      </c>
    </row>
    <row r="5" spans="1:4" ht="24.75" customHeight="1">
      <c r="A5" s="60" t="s">
        <v>50</v>
      </c>
      <c r="B5" s="162">
        <f>SUM(B6,B13,B54)</f>
        <v>215268</v>
      </c>
      <c r="C5" s="60" t="s">
        <v>421</v>
      </c>
      <c r="D5" s="162">
        <f>SUM(D6,D13,D54)</f>
        <v>0</v>
      </c>
    </row>
    <row r="6" spans="1:4" ht="24.75" customHeight="1">
      <c r="A6" s="60" t="s">
        <v>52</v>
      </c>
      <c r="B6" s="162">
        <f>SUM(B7:B12)</f>
        <v>11483</v>
      </c>
      <c r="C6" s="60" t="s">
        <v>422</v>
      </c>
      <c r="D6" s="162">
        <f>SUM(D7:D12)</f>
        <v>0</v>
      </c>
    </row>
    <row r="7" spans="1:4" ht="24.75" customHeight="1">
      <c r="A7" s="60" t="s">
        <v>53</v>
      </c>
      <c r="B7" s="162">
        <v>3567</v>
      </c>
      <c r="C7" s="60" t="s">
        <v>423</v>
      </c>
      <c r="D7" s="162">
        <v>0</v>
      </c>
    </row>
    <row r="8" spans="1:4" ht="24.75" customHeight="1">
      <c r="A8" s="60" t="s">
        <v>54</v>
      </c>
      <c r="B8" s="162">
        <v>0</v>
      </c>
      <c r="C8" s="60" t="s">
        <v>424</v>
      </c>
      <c r="D8" s="162">
        <v>0</v>
      </c>
    </row>
    <row r="9" spans="1:4" ht="24.75" customHeight="1">
      <c r="A9" s="60" t="s">
        <v>55</v>
      </c>
      <c r="B9" s="162">
        <v>1770</v>
      </c>
      <c r="C9" s="60" t="s">
        <v>425</v>
      </c>
      <c r="D9" s="162">
        <v>0</v>
      </c>
    </row>
    <row r="10" spans="1:4" ht="24.75" customHeight="1">
      <c r="A10" s="60" t="s">
        <v>56</v>
      </c>
      <c r="B10" s="162">
        <v>1</v>
      </c>
      <c r="C10" s="60" t="s">
        <v>426</v>
      </c>
      <c r="D10" s="162">
        <v>0</v>
      </c>
    </row>
    <row r="11" spans="1:4" ht="24.75" customHeight="1">
      <c r="A11" s="60" t="s">
        <v>57</v>
      </c>
      <c r="B11" s="162">
        <v>6145</v>
      </c>
      <c r="C11" s="60" t="s">
        <v>427</v>
      </c>
      <c r="D11" s="162">
        <v>0</v>
      </c>
    </row>
    <row r="12" spans="1:4" ht="24.75" customHeight="1">
      <c r="A12" s="60" t="s">
        <v>428</v>
      </c>
      <c r="B12" s="162">
        <v>0</v>
      </c>
      <c r="C12" s="60" t="s">
        <v>429</v>
      </c>
      <c r="D12" s="162">
        <v>0</v>
      </c>
    </row>
    <row r="13" spans="1:4" ht="24.75" customHeight="1">
      <c r="A13" s="60" t="s">
        <v>59</v>
      </c>
      <c r="B13" s="162">
        <f>SUM(B14:B53)</f>
        <v>65054</v>
      </c>
      <c r="C13" s="60" t="s">
        <v>430</v>
      </c>
      <c r="D13" s="162">
        <f>SUM(D14:D53)</f>
        <v>0</v>
      </c>
    </row>
    <row r="14" spans="1:4" ht="24.75" customHeight="1">
      <c r="A14" s="60" t="s">
        <v>61</v>
      </c>
      <c r="B14" s="162">
        <v>0</v>
      </c>
      <c r="C14" s="60" t="s">
        <v>431</v>
      </c>
      <c r="D14" s="162">
        <v>0</v>
      </c>
    </row>
    <row r="15" spans="1:4" ht="24.75" customHeight="1">
      <c r="A15" s="60" t="s">
        <v>62</v>
      </c>
      <c r="B15" s="162">
        <v>1049</v>
      </c>
      <c r="C15" s="60" t="s">
        <v>432</v>
      </c>
      <c r="D15" s="162">
        <v>0</v>
      </c>
    </row>
    <row r="16" spans="1:4" ht="24.75" customHeight="1">
      <c r="A16" s="60" t="s">
        <v>63</v>
      </c>
      <c r="B16" s="162">
        <v>0</v>
      </c>
      <c r="C16" s="60" t="s">
        <v>433</v>
      </c>
      <c r="D16" s="162">
        <v>0</v>
      </c>
    </row>
    <row r="17" spans="1:4" ht="24.75" customHeight="1">
      <c r="A17" s="60" t="s">
        <v>64</v>
      </c>
      <c r="B17" s="162">
        <v>54732</v>
      </c>
      <c r="C17" s="60" t="s">
        <v>434</v>
      </c>
      <c r="D17" s="162">
        <v>0</v>
      </c>
    </row>
    <row r="18" spans="1:4" ht="24.75" customHeight="1">
      <c r="A18" s="60" t="s">
        <v>65</v>
      </c>
      <c r="B18" s="162">
        <v>0</v>
      </c>
      <c r="C18" s="60" t="s">
        <v>435</v>
      </c>
      <c r="D18" s="162">
        <v>0</v>
      </c>
    </row>
    <row r="19" spans="1:4" ht="24.75" customHeight="1">
      <c r="A19" s="60" t="s">
        <v>66</v>
      </c>
      <c r="B19" s="162">
        <v>0</v>
      </c>
      <c r="C19" s="60" t="s">
        <v>436</v>
      </c>
      <c r="D19" s="162">
        <v>0</v>
      </c>
    </row>
    <row r="20" spans="1:4" ht="24.75" customHeight="1">
      <c r="A20" s="60" t="s">
        <v>67</v>
      </c>
      <c r="B20" s="162">
        <v>0</v>
      </c>
      <c r="C20" s="60" t="s">
        <v>437</v>
      </c>
      <c r="D20" s="162">
        <v>0</v>
      </c>
    </row>
    <row r="21" spans="1:4" ht="24.75" customHeight="1">
      <c r="A21" s="60" t="s">
        <v>68</v>
      </c>
      <c r="B21" s="162">
        <v>0</v>
      </c>
      <c r="C21" s="60" t="s">
        <v>438</v>
      </c>
      <c r="D21" s="162">
        <v>0</v>
      </c>
    </row>
    <row r="22" spans="1:4" ht="24.75" customHeight="1">
      <c r="A22" s="60" t="s">
        <v>69</v>
      </c>
      <c r="B22" s="162">
        <v>0</v>
      </c>
      <c r="C22" s="60" t="s">
        <v>439</v>
      </c>
      <c r="D22" s="162">
        <v>0</v>
      </c>
    </row>
    <row r="23" spans="1:4" ht="24.75" customHeight="1">
      <c r="A23" s="60" t="s">
        <v>70</v>
      </c>
      <c r="B23" s="162">
        <v>0</v>
      </c>
      <c r="C23" s="60" t="s">
        <v>440</v>
      </c>
      <c r="D23" s="162">
        <v>0</v>
      </c>
    </row>
    <row r="24" spans="1:4" ht="24.75" customHeight="1">
      <c r="A24" s="60" t="s">
        <v>1629</v>
      </c>
      <c r="B24" s="162">
        <v>0</v>
      </c>
      <c r="C24" s="60" t="s">
        <v>1630</v>
      </c>
      <c r="D24" s="162">
        <v>0</v>
      </c>
    </row>
    <row r="25" spans="1:4" ht="24.75" customHeight="1">
      <c r="A25" s="60" t="s">
        <v>71</v>
      </c>
      <c r="B25" s="162">
        <v>0</v>
      </c>
      <c r="C25" s="60" t="s">
        <v>441</v>
      </c>
      <c r="D25" s="162">
        <v>0</v>
      </c>
    </row>
    <row r="26" spans="1:4" ht="24.75" customHeight="1">
      <c r="A26" s="60" t="s">
        <v>72</v>
      </c>
      <c r="B26" s="162">
        <v>0</v>
      </c>
      <c r="C26" s="60" t="s">
        <v>442</v>
      </c>
      <c r="D26" s="162">
        <v>0</v>
      </c>
    </row>
    <row r="27" spans="1:4" ht="24.75" customHeight="1">
      <c r="A27" s="60" t="s">
        <v>73</v>
      </c>
      <c r="B27" s="162">
        <v>0</v>
      </c>
      <c r="C27" s="60" t="s">
        <v>443</v>
      </c>
      <c r="D27" s="162">
        <v>0</v>
      </c>
    </row>
    <row r="28" spans="1:4" s="116" customFormat="1" ht="24.75" customHeight="1">
      <c r="A28" s="60" t="s">
        <v>74</v>
      </c>
      <c r="B28" s="162">
        <v>982</v>
      </c>
      <c r="C28" s="60" t="s">
        <v>444</v>
      </c>
      <c r="D28" s="162">
        <v>0</v>
      </c>
    </row>
    <row r="29" spans="1:4" ht="24.75" customHeight="1">
      <c r="A29" s="60" t="s">
        <v>75</v>
      </c>
      <c r="B29" s="162">
        <v>0</v>
      </c>
      <c r="C29" s="60" t="s">
        <v>445</v>
      </c>
      <c r="D29" s="162">
        <v>0</v>
      </c>
    </row>
    <row r="30" spans="1:4" ht="24.75" customHeight="1">
      <c r="A30" s="60" t="s">
        <v>76</v>
      </c>
      <c r="B30" s="162">
        <v>0</v>
      </c>
      <c r="C30" s="60" t="s">
        <v>446</v>
      </c>
      <c r="D30" s="162">
        <v>0</v>
      </c>
    </row>
    <row r="31" spans="1:4" ht="24.75" customHeight="1">
      <c r="A31" s="60" t="s">
        <v>1631</v>
      </c>
      <c r="B31" s="162">
        <v>0</v>
      </c>
      <c r="C31" s="60" t="s">
        <v>1632</v>
      </c>
      <c r="D31" s="162">
        <v>0</v>
      </c>
    </row>
    <row r="32" spans="1:4" ht="24.75" customHeight="1">
      <c r="A32" s="60" t="s">
        <v>77</v>
      </c>
      <c r="B32" s="162">
        <v>0</v>
      </c>
      <c r="C32" s="60" t="s">
        <v>447</v>
      </c>
      <c r="D32" s="162">
        <v>0</v>
      </c>
    </row>
    <row r="33" spans="1:4" ht="24.75" customHeight="1">
      <c r="A33" s="60" t="s">
        <v>1633</v>
      </c>
      <c r="B33" s="162">
        <v>0</v>
      </c>
      <c r="C33" s="60" t="s">
        <v>1634</v>
      </c>
      <c r="D33" s="162">
        <v>0</v>
      </c>
    </row>
    <row r="34" spans="1:4" ht="24.75" customHeight="1">
      <c r="A34" s="60" t="s">
        <v>1635</v>
      </c>
      <c r="B34" s="162">
        <v>0</v>
      </c>
      <c r="C34" s="60" t="s">
        <v>1636</v>
      </c>
      <c r="D34" s="162">
        <v>0</v>
      </c>
    </row>
    <row r="35" spans="1:4" ht="24.75" customHeight="1">
      <c r="A35" s="60" t="s">
        <v>1637</v>
      </c>
      <c r="B35" s="162">
        <v>0</v>
      </c>
      <c r="C35" s="60" t="s">
        <v>1638</v>
      </c>
      <c r="D35" s="162">
        <v>0</v>
      </c>
    </row>
    <row r="36" spans="1:4" ht="24.75" customHeight="1">
      <c r="A36" s="60" t="s">
        <v>1639</v>
      </c>
      <c r="B36" s="162">
        <v>0</v>
      </c>
      <c r="C36" s="60" t="s">
        <v>1640</v>
      </c>
      <c r="D36" s="162">
        <v>0</v>
      </c>
    </row>
    <row r="37" spans="1:4" ht="24.75" customHeight="1">
      <c r="A37" s="60" t="s">
        <v>1641</v>
      </c>
      <c r="B37" s="162">
        <v>4212</v>
      </c>
      <c r="C37" s="60" t="s">
        <v>1642</v>
      </c>
      <c r="D37" s="162">
        <v>0</v>
      </c>
    </row>
    <row r="38" spans="1:4" ht="24.75" customHeight="1">
      <c r="A38" s="60" t="s">
        <v>1643</v>
      </c>
      <c r="B38" s="162">
        <v>150</v>
      </c>
      <c r="C38" s="60" t="s">
        <v>1644</v>
      </c>
      <c r="D38" s="162">
        <v>0</v>
      </c>
    </row>
    <row r="39" spans="1:4" ht="24.75" customHeight="1">
      <c r="A39" s="60" t="s">
        <v>1645</v>
      </c>
      <c r="B39" s="162">
        <v>20</v>
      </c>
      <c r="C39" s="60" t="s">
        <v>1646</v>
      </c>
      <c r="D39" s="162">
        <v>0</v>
      </c>
    </row>
    <row r="40" spans="1:4" ht="24.75" customHeight="1">
      <c r="A40" s="60" t="s">
        <v>1647</v>
      </c>
      <c r="B40" s="162">
        <v>793</v>
      </c>
      <c r="C40" s="60" t="s">
        <v>1648</v>
      </c>
      <c r="D40" s="162">
        <v>0</v>
      </c>
    </row>
    <row r="41" spans="1:4" ht="24.75" customHeight="1">
      <c r="A41" s="60" t="s">
        <v>1649</v>
      </c>
      <c r="B41" s="162">
        <v>1759</v>
      </c>
      <c r="C41" s="60" t="s">
        <v>1650</v>
      </c>
      <c r="D41" s="162">
        <v>0</v>
      </c>
    </row>
    <row r="42" spans="1:4" ht="24.75" customHeight="1">
      <c r="A42" s="60" t="s">
        <v>1651</v>
      </c>
      <c r="B42" s="162">
        <v>0</v>
      </c>
      <c r="C42" s="60" t="s">
        <v>1652</v>
      </c>
      <c r="D42" s="162">
        <v>0</v>
      </c>
    </row>
    <row r="43" spans="1:4" ht="24.75" customHeight="1">
      <c r="A43" s="60" t="s">
        <v>1653</v>
      </c>
      <c r="B43" s="162">
        <v>0</v>
      </c>
      <c r="C43" s="60" t="s">
        <v>1654</v>
      </c>
      <c r="D43" s="162">
        <v>0</v>
      </c>
    </row>
    <row r="44" spans="1:4" ht="24.75" customHeight="1">
      <c r="A44" s="60" t="s">
        <v>1655</v>
      </c>
      <c r="B44" s="162">
        <v>63</v>
      </c>
      <c r="C44" s="60" t="s">
        <v>1656</v>
      </c>
      <c r="D44" s="162">
        <v>0</v>
      </c>
    </row>
    <row r="45" spans="1:4" ht="24.75" customHeight="1">
      <c r="A45" s="60" t="s">
        <v>1657</v>
      </c>
      <c r="B45" s="162">
        <v>0</v>
      </c>
      <c r="C45" s="60" t="s">
        <v>1658</v>
      </c>
      <c r="D45" s="162">
        <v>0</v>
      </c>
    </row>
    <row r="46" spans="1:4" ht="24.75" customHeight="1">
      <c r="A46" s="60" t="s">
        <v>1659</v>
      </c>
      <c r="B46" s="162">
        <v>0</v>
      </c>
      <c r="C46" s="60" t="s">
        <v>1660</v>
      </c>
      <c r="D46" s="162">
        <v>0</v>
      </c>
    </row>
    <row r="47" spans="1:4" ht="24.75" customHeight="1">
      <c r="A47" s="60" t="s">
        <v>1661</v>
      </c>
      <c r="B47" s="162">
        <v>0</v>
      </c>
      <c r="C47" s="60" t="s">
        <v>1662</v>
      </c>
      <c r="D47" s="162">
        <v>0</v>
      </c>
    </row>
    <row r="48" spans="1:4" ht="24.75" customHeight="1">
      <c r="A48" s="60" t="s">
        <v>1663</v>
      </c>
      <c r="B48" s="162">
        <v>0</v>
      </c>
      <c r="C48" s="60" t="s">
        <v>1664</v>
      </c>
      <c r="D48" s="162">
        <v>0</v>
      </c>
    </row>
    <row r="49" spans="1:4" ht="24.75" customHeight="1">
      <c r="A49" s="60" t="s">
        <v>1665</v>
      </c>
      <c r="B49" s="162">
        <v>0</v>
      </c>
      <c r="C49" s="60" t="s">
        <v>1666</v>
      </c>
      <c r="D49" s="162">
        <v>0</v>
      </c>
    </row>
    <row r="50" spans="1:4" ht="24.75" customHeight="1">
      <c r="A50" s="60" t="s">
        <v>1667</v>
      </c>
      <c r="B50" s="162">
        <v>1294</v>
      </c>
      <c r="C50" s="60" t="s">
        <v>1668</v>
      </c>
      <c r="D50" s="162">
        <v>0</v>
      </c>
    </row>
    <row r="51" spans="1:4" ht="24.75" customHeight="1">
      <c r="A51" s="60" t="s">
        <v>1669</v>
      </c>
      <c r="B51" s="162">
        <v>0</v>
      </c>
      <c r="C51" s="60" t="s">
        <v>1670</v>
      </c>
      <c r="D51" s="162">
        <v>0</v>
      </c>
    </row>
    <row r="52" spans="1:4" ht="24.75" customHeight="1">
      <c r="A52" s="60" t="s">
        <v>1671</v>
      </c>
      <c r="B52" s="162">
        <v>0</v>
      </c>
      <c r="C52" s="60" t="s">
        <v>1672</v>
      </c>
      <c r="D52" s="162">
        <v>0</v>
      </c>
    </row>
    <row r="53" spans="1:4" ht="24.75" customHeight="1">
      <c r="A53" s="60" t="s">
        <v>78</v>
      </c>
      <c r="B53" s="162">
        <v>0</v>
      </c>
      <c r="C53" s="60" t="s">
        <v>448</v>
      </c>
      <c r="D53" s="162">
        <v>0</v>
      </c>
    </row>
    <row r="54" spans="1:4" ht="24.75" customHeight="1">
      <c r="A54" s="60" t="s">
        <v>79</v>
      </c>
      <c r="B54" s="162">
        <f>SUM(B55:B74)</f>
        <v>138731</v>
      </c>
      <c r="C54" s="60" t="s">
        <v>449</v>
      </c>
      <c r="D54" s="162">
        <f>SUM(D55:D74)</f>
        <v>0</v>
      </c>
    </row>
    <row r="55" spans="1:4" ht="24.75" customHeight="1">
      <c r="A55" s="60" t="s">
        <v>101</v>
      </c>
      <c r="B55" s="162">
        <v>1126</v>
      </c>
      <c r="C55" s="60" t="s">
        <v>101</v>
      </c>
      <c r="D55" s="162">
        <v>0</v>
      </c>
    </row>
    <row r="56" spans="1:4" ht="24.75" customHeight="1">
      <c r="A56" s="60" t="s">
        <v>102</v>
      </c>
      <c r="B56" s="162">
        <v>0</v>
      </c>
      <c r="C56" s="60" t="s">
        <v>102</v>
      </c>
      <c r="D56" s="162">
        <v>0</v>
      </c>
    </row>
    <row r="57" spans="1:4" ht="24.75" customHeight="1">
      <c r="A57" s="60" t="s">
        <v>103</v>
      </c>
      <c r="B57" s="162">
        <v>0</v>
      </c>
      <c r="C57" s="60" t="s">
        <v>103</v>
      </c>
      <c r="D57" s="162">
        <v>0</v>
      </c>
    </row>
    <row r="58" spans="1:4" ht="24.75" customHeight="1">
      <c r="A58" s="60" t="s">
        <v>104</v>
      </c>
      <c r="B58" s="162">
        <v>1</v>
      </c>
      <c r="C58" s="60" t="s">
        <v>104</v>
      </c>
      <c r="D58" s="162">
        <v>0</v>
      </c>
    </row>
    <row r="59" spans="1:4" ht="24.75" customHeight="1">
      <c r="A59" s="60" t="s">
        <v>105</v>
      </c>
      <c r="B59" s="162">
        <v>4666</v>
      </c>
      <c r="C59" s="60" t="s">
        <v>105</v>
      </c>
      <c r="D59" s="162">
        <v>0</v>
      </c>
    </row>
    <row r="60" spans="1:4" ht="24.75" customHeight="1">
      <c r="A60" s="60" t="s">
        <v>106</v>
      </c>
      <c r="B60" s="162">
        <v>96024</v>
      </c>
      <c r="C60" s="60" t="s">
        <v>106</v>
      </c>
      <c r="D60" s="162">
        <v>0</v>
      </c>
    </row>
    <row r="61" spans="1:4" ht="24.75" customHeight="1">
      <c r="A61" s="60" t="s">
        <v>1673</v>
      </c>
      <c r="B61" s="162">
        <v>2195</v>
      </c>
      <c r="C61" s="60" t="s">
        <v>1673</v>
      </c>
      <c r="D61" s="162">
        <v>0</v>
      </c>
    </row>
    <row r="62" spans="1:4" ht="24.75" customHeight="1">
      <c r="A62" s="60" t="s">
        <v>107</v>
      </c>
      <c r="B62" s="162">
        <v>1354</v>
      </c>
      <c r="C62" s="60" t="s">
        <v>107</v>
      </c>
      <c r="D62" s="162">
        <v>0</v>
      </c>
    </row>
    <row r="63" spans="1:4" ht="24.75" customHeight="1">
      <c r="A63" s="60" t="s">
        <v>1674</v>
      </c>
      <c r="B63" s="162">
        <v>742</v>
      </c>
      <c r="C63" s="60" t="s">
        <v>1674</v>
      </c>
      <c r="D63" s="162">
        <v>0</v>
      </c>
    </row>
    <row r="64" spans="1:4" ht="24.75" customHeight="1">
      <c r="A64" s="60" t="s">
        <v>108</v>
      </c>
      <c r="B64" s="162">
        <v>836</v>
      </c>
      <c r="C64" s="60" t="s">
        <v>108</v>
      </c>
      <c r="D64" s="162">
        <v>0</v>
      </c>
    </row>
    <row r="65" spans="1:4" ht="24.75" customHeight="1">
      <c r="A65" s="60" t="s">
        <v>109</v>
      </c>
      <c r="B65" s="162">
        <v>1903</v>
      </c>
      <c r="C65" s="60" t="s">
        <v>109</v>
      </c>
      <c r="D65" s="162">
        <v>0</v>
      </c>
    </row>
    <row r="66" spans="1:4" ht="24.75" customHeight="1">
      <c r="A66" s="60" t="s">
        <v>110</v>
      </c>
      <c r="B66" s="162">
        <v>1154</v>
      </c>
      <c r="C66" s="60" t="s">
        <v>110</v>
      </c>
      <c r="D66" s="162">
        <v>0</v>
      </c>
    </row>
    <row r="67" spans="1:4" ht="24.75" customHeight="1">
      <c r="A67" s="60" t="s">
        <v>111</v>
      </c>
      <c r="B67" s="162">
        <v>0</v>
      </c>
      <c r="C67" s="60" t="s">
        <v>111</v>
      </c>
      <c r="D67" s="162">
        <v>0</v>
      </c>
    </row>
    <row r="68" spans="1:4" ht="24.75" customHeight="1">
      <c r="A68" s="60" t="s">
        <v>112</v>
      </c>
      <c r="B68" s="162">
        <v>23712</v>
      </c>
      <c r="C68" s="60" t="s">
        <v>112</v>
      </c>
      <c r="D68" s="162">
        <v>0</v>
      </c>
    </row>
    <row r="69" spans="1:4" ht="24.75" customHeight="1">
      <c r="A69" s="60" t="s">
        <v>113</v>
      </c>
      <c r="B69" s="162">
        <v>5018</v>
      </c>
      <c r="C69" s="60" t="s">
        <v>113</v>
      </c>
      <c r="D69" s="162">
        <v>0</v>
      </c>
    </row>
    <row r="70" spans="1:4" ht="24.75" customHeight="1">
      <c r="A70" s="60" t="s">
        <v>114</v>
      </c>
      <c r="B70" s="162">
        <v>0</v>
      </c>
      <c r="C70" s="60" t="s">
        <v>114</v>
      </c>
      <c r="D70" s="162">
        <v>0</v>
      </c>
    </row>
    <row r="71" spans="1:4" ht="24.75" customHeight="1">
      <c r="A71" s="60" t="s">
        <v>1675</v>
      </c>
      <c r="B71" s="162">
        <v>0</v>
      </c>
      <c r="C71" s="60" t="s">
        <v>1675</v>
      </c>
      <c r="D71" s="162">
        <v>0</v>
      </c>
    </row>
    <row r="72" spans="1:4" ht="24.75" customHeight="1">
      <c r="A72" s="60" t="s">
        <v>115</v>
      </c>
      <c r="B72" s="162">
        <v>0</v>
      </c>
      <c r="C72" s="60" t="s">
        <v>115</v>
      </c>
      <c r="D72" s="162">
        <v>0</v>
      </c>
    </row>
    <row r="73" spans="1:4" ht="24.75" customHeight="1">
      <c r="A73" s="60" t="s">
        <v>116</v>
      </c>
      <c r="B73" s="162">
        <v>0</v>
      </c>
      <c r="C73" s="60" t="s">
        <v>116</v>
      </c>
      <c r="D73" s="162">
        <v>0</v>
      </c>
    </row>
    <row r="74" spans="1:4" ht="24.75" customHeight="1">
      <c r="A74" s="60" t="s">
        <v>117</v>
      </c>
      <c r="B74" s="162">
        <v>0</v>
      </c>
      <c r="C74" s="60" t="s">
        <v>43</v>
      </c>
      <c r="D74" s="162">
        <v>0</v>
      </c>
    </row>
    <row r="75" spans="1:4" ht="24.75" customHeight="1">
      <c r="A75" s="60" t="s">
        <v>450</v>
      </c>
      <c r="B75" s="162">
        <f>SUM(B76:B77)</f>
        <v>0</v>
      </c>
      <c r="C75" s="60" t="s">
        <v>51</v>
      </c>
      <c r="D75" s="162">
        <f>SUM(D76:D77)</f>
        <v>168883</v>
      </c>
    </row>
    <row r="76" spans="1:4" ht="24.75" customHeight="1">
      <c r="A76" s="60" t="s">
        <v>451</v>
      </c>
      <c r="B76" s="162">
        <v>0</v>
      </c>
      <c r="C76" s="60" t="s">
        <v>452</v>
      </c>
      <c r="D76" s="162">
        <v>-494</v>
      </c>
    </row>
    <row r="77" spans="1:4" ht="24.75" customHeight="1">
      <c r="A77" s="60" t="s">
        <v>453</v>
      </c>
      <c r="B77" s="162">
        <v>0</v>
      </c>
      <c r="C77" s="60" t="s">
        <v>454</v>
      </c>
      <c r="D77" s="162">
        <v>169377</v>
      </c>
    </row>
    <row r="78" spans="1:4" ht="24.75" customHeight="1">
      <c r="A78" s="60" t="s">
        <v>80</v>
      </c>
      <c r="B78" s="162">
        <v>0</v>
      </c>
      <c r="C78" s="60"/>
      <c r="D78" s="162"/>
    </row>
    <row r="79" spans="1:4" ht="24.75" customHeight="1">
      <c r="A79" s="60" t="s">
        <v>455</v>
      </c>
      <c r="B79" s="162">
        <v>5455</v>
      </c>
      <c r="C79" s="60"/>
      <c r="D79" s="162"/>
    </row>
    <row r="80" spans="1:4" ht="24.75" customHeight="1">
      <c r="A80" s="60" t="s">
        <v>456</v>
      </c>
      <c r="B80" s="162">
        <f>SUM(B81:B83)</f>
        <v>29000</v>
      </c>
      <c r="C80" s="60" t="s">
        <v>60</v>
      </c>
      <c r="D80" s="162">
        <v>0</v>
      </c>
    </row>
    <row r="81" spans="1:4" ht="24.75" customHeight="1">
      <c r="A81" s="60" t="s">
        <v>457</v>
      </c>
      <c r="B81" s="162">
        <v>29000</v>
      </c>
      <c r="C81" s="60"/>
      <c r="D81" s="162"/>
    </row>
    <row r="82" spans="1:4" ht="24.75" customHeight="1">
      <c r="A82" s="60" t="s">
        <v>458</v>
      </c>
      <c r="B82" s="162">
        <v>0</v>
      </c>
      <c r="C82" s="60"/>
      <c r="D82" s="162"/>
    </row>
    <row r="83" spans="1:4" ht="24.75" customHeight="1">
      <c r="A83" s="60" t="s">
        <v>459</v>
      </c>
      <c r="B83" s="162">
        <v>0</v>
      </c>
      <c r="C83" s="60"/>
      <c r="D83" s="162"/>
    </row>
    <row r="84" spans="1:4" ht="24.75" customHeight="1">
      <c r="A84" s="60" t="s">
        <v>460</v>
      </c>
      <c r="B84" s="162">
        <f>B85</f>
        <v>0</v>
      </c>
      <c r="C84" s="60" t="s">
        <v>461</v>
      </c>
      <c r="D84" s="162">
        <f>D85</f>
        <v>7333</v>
      </c>
    </row>
    <row r="85" spans="1:4" ht="24.75" customHeight="1">
      <c r="A85" s="60" t="s">
        <v>462</v>
      </c>
      <c r="B85" s="162">
        <f>B86</f>
        <v>0</v>
      </c>
      <c r="C85" s="60" t="s">
        <v>463</v>
      </c>
      <c r="D85" s="162">
        <f>SUM(D86:D89)</f>
        <v>7333</v>
      </c>
    </row>
    <row r="86" spans="1:4" ht="24.75" customHeight="1">
      <c r="A86" s="60" t="s">
        <v>464</v>
      </c>
      <c r="B86" s="162">
        <f>SUM(B87:B90)</f>
        <v>0</v>
      </c>
      <c r="C86" s="60" t="s">
        <v>465</v>
      </c>
      <c r="D86" s="162">
        <v>7333</v>
      </c>
    </row>
    <row r="87" spans="1:4" ht="24.75" customHeight="1">
      <c r="A87" s="60" t="s">
        <v>466</v>
      </c>
      <c r="B87" s="162">
        <v>0</v>
      </c>
      <c r="C87" s="60" t="s">
        <v>467</v>
      </c>
      <c r="D87" s="162">
        <v>0</v>
      </c>
    </row>
    <row r="88" spans="1:4" ht="24.75" customHeight="1">
      <c r="A88" s="60" t="s">
        <v>468</v>
      </c>
      <c r="B88" s="162">
        <v>0</v>
      </c>
      <c r="C88" s="60" t="s">
        <v>469</v>
      </c>
      <c r="D88" s="162">
        <v>0</v>
      </c>
    </row>
    <row r="89" spans="1:4" ht="24.75" customHeight="1">
      <c r="A89" s="60" t="s">
        <v>470</v>
      </c>
      <c r="B89" s="162">
        <v>0</v>
      </c>
      <c r="C89" s="60" t="s">
        <v>471</v>
      </c>
      <c r="D89" s="162">
        <v>0</v>
      </c>
    </row>
    <row r="90" spans="1:4" ht="24.75" customHeight="1">
      <c r="A90" s="60" t="s">
        <v>472</v>
      </c>
      <c r="B90" s="162">
        <v>0</v>
      </c>
      <c r="C90" s="60"/>
      <c r="D90" s="162"/>
    </row>
    <row r="91" spans="1:4" ht="24.75" customHeight="1">
      <c r="A91" s="60" t="s">
        <v>473</v>
      </c>
      <c r="B91" s="162">
        <f>B92</f>
        <v>7331</v>
      </c>
      <c r="C91" s="60" t="s">
        <v>474</v>
      </c>
      <c r="D91" s="162">
        <f>SUM(D92:D95)</f>
        <v>0</v>
      </c>
    </row>
    <row r="92" spans="1:4" ht="24.75" customHeight="1">
      <c r="A92" s="60" t="s">
        <v>475</v>
      </c>
      <c r="B92" s="162">
        <f>SUM(B93:B96)</f>
        <v>7331</v>
      </c>
      <c r="C92" s="60" t="s">
        <v>476</v>
      </c>
      <c r="D92" s="162">
        <v>0</v>
      </c>
    </row>
    <row r="93" spans="1:4" ht="24.75" customHeight="1">
      <c r="A93" s="60" t="s">
        <v>477</v>
      </c>
      <c r="B93" s="162">
        <v>7331</v>
      </c>
      <c r="C93" s="60" t="s">
        <v>478</v>
      </c>
      <c r="D93" s="162">
        <v>0</v>
      </c>
    </row>
    <row r="94" spans="1:4" ht="24.75" customHeight="1">
      <c r="A94" s="60" t="s">
        <v>479</v>
      </c>
      <c r="B94" s="162">
        <v>0</v>
      </c>
      <c r="C94" s="60" t="s">
        <v>480</v>
      </c>
      <c r="D94" s="162">
        <v>0</v>
      </c>
    </row>
    <row r="95" spans="1:4" ht="24.75" customHeight="1">
      <c r="A95" s="60" t="s">
        <v>481</v>
      </c>
      <c r="B95" s="162">
        <v>0</v>
      </c>
      <c r="C95" s="60" t="s">
        <v>482</v>
      </c>
      <c r="D95" s="162">
        <v>0</v>
      </c>
    </row>
    <row r="96" spans="1:4" ht="24.75" customHeight="1">
      <c r="A96" s="60" t="s">
        <v>483</v>
      </c>
      <c r="B96" s="162">
        <v>0</v>
      </c>
      <c r="C96" s="60"/>
      <c r="D96" s="162"/>
    </row>
    <row r="97" spans="1:4" ht="24.75" customHeight="1">
      <c r="A97" s="60" t="s">
        <v>484</v>
      </c>
      <c r="B97" s="162">
        <v>0</v>
      </c>
      <c r="C97" s="60" t="s">
        <v>1676</v>
      </c>
      <c r="D97" s="162">
        <v>0</v>
      </c>
    </row>
    <row r="98" spans="1:4" ht="24.75" customHeight="1">
      <c r="A98" s="60" t="s">
        <v>485</v>
      </c>
      <c r="B98" s="162">
        <v>0</v>
      </c>
      <c r="C98" s="60" t="s">
        <v>486</v>
      </c>
      <c r="D98" s="162">
        <v>0</v>
      </c>
    </row>
    <row r="99" spans="1:4" ht="24.75" customHeight="1">
      <c r="A99" s="60" t="s">
        <v>487</v>
      </c>
      <c r="B99" s="162">
        <v>0</v>
      </c>
      <c r="C99" s="60" t="s">
        <v>488</v>
      </c>
      <c r="D99" s="162">
        <v>0</v>
      </c>
    </row>
    <row r="100" spans="1:4" ht="24.75" customHeight="1">
      <c r="A100" s="60" t="s">
        <v>1677</v>
      </c>
      <c r="B100" s="162">
        <v>10173</v>
      </c>
      <c r="C100" s="60" t="s">
        <v>1678</v>
      </c>
      <c r="D100" s="162">
        <v>0</v>
      </c>
    </row>
    <row r="101" spans="1:4" ht="24.75" customHeight="1">
      <c r="A101" s="60" t="s">
        <v>489</v>
      </c>
      <c r="B101" s="162">
        <f>SUM(B102:B104)</f>
        <v>0</v>
      </c>
      <c r="C101" s="60" t="s">
        <v>36</v>
      </c>
      <c r="D101" s="162">
        <f>SUM(D102:D104)</f>
        <v>0</v>
      </c>
    </row>
    <row r="102" spans="1:4" ht="24.75" customHeight="1">
      <c r="A102" s="60" t="s">
        <v>490</v>
      </c>
      <c r="B102" s="162">
        <v>0</v>
      </c>
      <c r="C102" s="60" t="s">
        <v>491</v>
      </c>
      <c r="D102" s="162">
        <v>0</v>
      </c>
    </row>
    <row r="103" spans="1:4" ht="24.75" customHeight="1">
      <c r="A103" s="60" t="s">
        <v>492</v>
      </c>
      <c r="B103" s="162">
        <v>0</v>
      </c>
      <c r="C103" s="60" t="s">
        <v>493</v>
      </c>
      <c r="D103" s="162">
        <v>0</v>
      </c>
    </row>
    <row r="104" spans="1:4" ht="24.75" customHeight="1">
      <c r="A104" s="60" t="s">
        <v>494</v>
      </c>
      <c r="B104" s="162">
        <v>0</v>
      </c>
      <c r="C104" s="60" t="s">
        <v>495</v>
      </c>
      <c r="D104" s="162">
        <v>0</v>
      </c>
    </row>
    <row r="105" spans="1:4" ht="24.75" customHeight="1">
      <c r="A105" s="60" t="s">
        <v>496</v>
      </c>
      <c r="B105" s="162">
        <v>0</v>
      </c>
      <c r="C105" s="60" t="s">
        <v>497</v>
      </c>
      <c r="D105" s="162">
        <v>0</v>
      </c>
    </row>
    <row r="106" spans="1:4" ht="24.75" customHeight="1">
      <c r="A106" s="60" t="s">
        <v>498</v>
      </c>
      <c r="B106" s="162">
        <v>0</v>
      </c>
      <c r="C106" s="60" t="s">
        <v>499</v>
      </c>
      <c r="D106" s="162">
        <v>0</v>
      </c>
    </row>
    <row r="107" spans="1:4" ht="24.75" customHeight="1">
      <c r="A107" s="60"/>
      <c r="B107" s="162"/>
      <c r="C107" s="60" t="s">
        <v>58</v>
      </c>
      <c r="D107" s="162">
        <v>0</v>
      </c>
    </row>
    <row r="108" spans="1:4" ht="24.75" customHeight="1">
      <c r="A108" s="60"/>
      <c r="B108" s="162"/>
      <c r="C108" s="60" t="s">
        <v>500</v>
      </c>
      <c r="D108" s="162">
        <f>B111-D4-D5-D75-D80-D84-D91-D97-D98-D99-D100-D101-D105-D106-D107</f>
        <v>5878</v>
      </c>
    </row>
    <row r="109" spans="1:4" ht="24.75" customHeight="1">
      <c r="A109" s="60"/>
      <c r="B109" s="162"/>
      <c r="C109" s="60" t="s">
        <v>501</v>
      </c>
      <c r="D109" s="162">
        <v>5878</v>
      </c>
    </row>
    <row r="110" spans="1:4" ht="24.75" customHeight="1">
      <c r="A110" s="60"/>
      <c r="B110" s="162"/>
      <c r="C110" s="60" t="s">
        <v>502</v>
      </c>
      <c r="D110" s="162">
        <f>D108-D109</f>
        <v>0</v>
      </c>
    </row>
    <row r="111" spans="1:4" ht="24.75" customHeight="1">
      <c r="A111" s="60" t="s">
        <v>207</v>
      </c>
      <c r="B111" s="162">
        <f>SUM(B4:B5,B75,B78:B80,B84,B91,B97:B101,B105:B106)</f>
        <v>718377</v>
      </c>
      <c r="C111" s="60" t="s">
        <v>208</v>
      </c>
      <c r="D111" s="162">
        <f>SUM(D4:D5,D75,D80,D84,D91,D97:D101,D105:D108)</f>
        <v>718377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rstPageNumber="1" useFirstPageNumber="1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68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56.875" style="108" customWidth="1"/>
    <col min="2" max="2" width="23.875" style="109" customWidth="1"/>
    <col min="3" max="247" width="9.00390625" style="110" customWidth="1"/>
  </cols>
  <sheetData>
    <row r="1" spans="1:2" ht="30.75" customHeight="1">
      <c r="A1" s="212" t="s">
        <v>1679</v>
      </c>
      <c r="B1" s="213"/>
    </row>
    <row r="2" spans="1:2" ht="23.25" customHeight="1">
      <c r="A2" s="214" t="s">
        <v>0</v>
      </c>
      <c r="B2" s="215"/>
    </row>
    <row r="3" spans="1:2" ht="24" customHeight="1">
      <c r="A3" s="111" t="s">
        <v>1</v>
      </c>
      <c r="B3" s="112" t="s">
        <v>4</v>
      </c>
    </row>
    <row r="4" spans="1:2" ht="24" customHeight="1">
      <c r="A4" s="113" t="s">
        <v>503</v>
      </c>
      <c r="B4" s="114">
        <f>SUM(B5:B8)</f>
        <v>86116</v>
      </c>
    </row>
    <row r="5" spans="1:2" ht="24" customHeight="1">
      <c r="A5" s="113" t="s">
        <v>504</v>
      </c>
      <c r="B5" s="114">
        <v>57853</v>
      </c>
    </row>
    <row r="6" spans="1:2" ht="24" customHeight="1">
      <c r="A6" s="113" t="s">
        <v>505</v>
      </c>
      <c r="B6" s="114">
        <v>11863</v>
      </c>
    </row>
    <row r="7" spans="1:2" ht="24" customHeight="1">
      <c r="A7" s="113" t="s">
        <v>91</v>
      </c>
      <c r="B7" s="114">
        <v>8155</v>
      </c>
    </row>
    <row r="8" spans="1:2" ht="24" customHeight="1">
      <c r="A8" s="113" t="s">
        <v>506</v>
      </c>
      <c r="B8" s="114">
        <v>8245</v>
      </c>
    </row>
    <row r="9" spans="1:2" ht="24" customHeight="1">
      <c r="A9" s="113" t="s">
        <v>507</v>
      </c>
      <c r="B9" s="114">
        <f>SUM(B10:B19)</f>
        <v>13868</v>
      </c>
    </row>
    <row r="10" spans="1:2" ht="24" customHeight="1">
      <c r="A10" s="113" t="s">
        <v>508</v>
      </c>
      <c r="B10" s="114">
        <v>7600</v>
      </c>
    </row>
    <row r="11" spans="1:2" ht="24" customHeight="1">
      <c r="A11" s="113" t="s">
        <v>84</v>
      </c>
      <c r="B11" s="114">
        <v>83</v>
      </c>
    </row>
    <row r="12" spans="1:2" ht="24" customHeight="1">
      <c r="A12" s="113" t="s">
        <v>85</v>
      </c>
      <c r="B12" s="114">
        <v>393</v>
      </c>
    </row>
    <row r="13" spans="1:2" ht="24" customHeight="1">
      <c r="A13" s="113" t="s">
        <v>509</v>
      </c>
      <c r="B13" s="114">
        <v>152</v>
      </c>
    </row>
    <row r="14" spans="1:2" ht="24" customHeight="1">
      <c r="A14" s="113" t="s">
        <v>87</v>
      </c>
      <c r="B14" s="114">
        <v>1412</v>
      </c>
    </row>
    <row r="15" spans="1:2" ht="24" customHeight="1">
      <c r="A15" s="113" t="s">
        <v>86</v>
      </c>
      <c r="B15" s="114">
        <v>23</v>
      </c>
    </row>
    <row r="16" spans="1:2" ht="24" customHeight="1">
      <c r="A16" s="113" t="s">
        <v>510</v>
      </c>
      <c r="B16" s="114">
        <v>27</v>
      </c>
    </row>
    <row r="17" spans="1:2" ht="24" customHeight="1">
      <c r="A17" s="113" t="s">
        <v>88</v>
      </c>
      <c r="B17" s="114">
        <v>185</v>
      </c>
    </row>
    <row r="18" spans="1:2" ht="24" customHeight="1">
      <c r="A18" s="113" t="s">
        <v>511</v>
      </c>
      <c r="B18" s="114">
        <v>380</v>
      </c>
    </row>
    <row r="19" spans="1:2" ht="24" customHeight="1">
      <c r="A19" s="113" t="s">
        <v>512</v>
      </c>
      <c r="B19" s="114">
        <v>3613</v>
      </c>
    </row>
    <row r="20" spans="1:2" ht="24" customHeight="1">
      <c r="A20" s="113" t="s">
        <v>513</v>
      </c>
      <c r="B20" s="114">
        <f>SUM(B21:B27)</f>
        <v>699</v>
      </c>
    </row>
    <row r="21" spans="1:2" ht="24" customHeight="1">
      <c r="A21" s="113" t="s">
        <v>514</v>
      </c>
      <c r="B21" s="114">
        <v>9</v>
      </c>
    </row>
    <row r="22" spans="1:2" ht="24" customHeight="1">
      <c r="A22" s="113" t="s">
        <v>515</v>
      </c>
      <c r="B22" s="114">
        <v>3</v>
      </c>
    </row>
    <row r="23" spans="1:2" ht="24" customHeight="1">
      <c r="A23" s="113" t="s">
        <v>92</v>
      </c>
      <c r="B23" s="114">
        <v>0</v>
      </c>
    </row>
    <row r="24" spans="1:2" ht="24" customHeight="1">
      <c r="A24" s="113" t="s">
        <v>516</v>
      </c>
      <c r="B24" s="114">
        <v>0</v>
      </c>
    </row>
    <row r="25" spans="1:2" ht="24" customHeight="1">
      <c r="A25" s="113" t="s">
        <v>517</v>
      </c>
      <c r="B25" s="114">
        <v>667</v>
      </c>
    </row>
    <row r="26" spans="1:2" ht="24" customHeight="1">
      <c r="A26" s="113" t="s">
        <v>518</v>
      </c>
      <c r="B26" s="114">
        <v>7</v>
      </c>
    </row>
    <row r="27" spans="1:2" ht="24" customHeight="1">
      <c r="A27" s="113" t="s">
        <v>93</v>
      </c>
      <c r="B27" s="114">
        <v>13</v>
      </c>
    </row>
    <row r="28" spans="1:2" ht="24" customHeight="1">
      <c r="A28" s="113" t="s">
        <v>519</v>
      </c>
      <c r="B28" s="114">
        <f>SUM(B29:B34)</f>
        <v>0</v>
      </c>
    </row>
    <row r="29" spans="1:2" ht="24" customHeight="1">
      <c r="A29" s="113" t="s">
        <v>514</v>
      </c>
      <c r="B29" s="114">
        <v>0</v>
      </c>
    </row>
    <row r="30" spans="1:2" ht="24" customHeight="1">
      <c r="A30" s="113" t="s">
        <v>515</v>
      </c>
      <c r="B30" s="114">
        <v>0</v>
      </c>
    </row>
    <row r="31" spans="1:2" ht="24" customHeight="1">
      <c r="A31" s="113" t="s">
        <v>92</v>
      </c>
      <c r="B31" s="114">
        <v>0</v>
      </c>
    </row>
    <row r="32" spans="1:2" ht="24" customHeight="1">
      <c r="A32" s="113" t="s">
        <v>517</v>
      </c>
      <c r="B32" s="114">
        <v>0</v>
      </c>
    </row>
    <row r="33" spans="1:2" ht="24" customHeight="1">
      <c r="A33" s="113" t="s">
        <v>518</v>
      </c>
      <c r="B33" s="114">
        <v>0</v>
      </c>
    </row>
    <row r="34" spans="1:2" ht="24" customHeight="1">
      <c r="A34" s="113" t="s">
        <v>93</v>
      </c>
      <c r="B34" s="114">
        <v>0</v>
      </c>
    </row>
    <row r="35" spans="1:2" ht="24" customHeight="1">
      <c r="A35" s="113" t="s">
        <v>520</v>
      </c>
      <c r="B35" s="114">
        <f>SUM(B36:B38)</f>
        <v>0</v>
      </c>
    </row>
    <row r="36" spans="1:2" ht="24" customHeight="1">
      <c r="A36" s="113" t="s">
        <v>521</v>
      </c>
      <c r="B36" s="114">
        <v>0</v>
      </c>
    </row>
    <row r="37" spans="1:2" ht="24" customHeight="1">
      <c r="A37" s="113" t="s">
        <v>522</v>
      </c>
      <c r="B37" s="114">
        <v>0</v>
      </c>
    </row>
    <row r="38" spans="1:2" ht="24" customHeight="1">
      <c r="A38" s="113" t="s">
        <v>523</v>
      </c>
      <c r="B38" s="114">
        <v>0</v>
      </c>
    </row>
    <row r="39" spans="1:2" ht="24" customHeight="1">
      <c r="A39" s="113" t="s">
        <v>524</v>
      </c>
      <c r="B39" s="114">
        <f>SUM(B40:B41)</f>
        <v>0</v>
      </c>
    </row>
    <row r="40" spans="1:2" ht="24" customHeight="1">
      <c r="A40" s="113" t="s">
        <v>525</v>
      </c>
      <c r="B40" s="114">
        <v>0</v>
      </c>
    </row>
    <row r="41" spans="1:2" ht="24" customHeight="1">
      <c r="A41" s="113" t="s">
        <v>526</v>
      </c>
      <c r="B41" s="114">
        <v>0</v>
      </c>
    </row>
    <row r="42" spans="1:2" ht="24" customHeight="1">
      <c r="A42" s="113" t="s">
        <v>527</v>
      </c>
      <c r="B42" s="114">
        <f>SUM(B43:B45)</f>
        <v>0</v>
      </c>
    </row>
    <row r="43" spans="1:2" ht="24" customHeight="1">
      <c r="A43" s="113" t="s">
        <v>528</v>
      </c>
      <c r="B43" s="114">
        <v>0</v>
      </c>
    </row>
    <row r="44" spans="1:2" ht="24" customHeight="1">
      <c r="A44" s="113" t="s">
        <v>529</v>
      </c>
      <c r="B44" s="114">
        <v>0</v>
      </c>
    </row>
    <row r="45" spans="1:2" ht="24" customHeight="1">
      <c r="A45" s="113" t="s">
        <v>530</v>
      </c>
      <c r="B45" s="114">
        <v>0</v>
      </c>
    </row>
    <row r="46" spans="1:2" ht="24" customHeight="1">
      <c r="A46" s="113" t="s">
        <v>531</v>
      </c>
      <c r="B46" s="114">
        <f>SUM(B47:B48)</f>
        <v>0</v>
      </c>
    </row>
    <row r="47" spans="1:2" ht="24" customHeight="1">
      <c r="A47" s="113" t="s">
        <v>532</v>
      </c>
      <c r="B47" s="114">
        <v>0</v>
      </c>
    </row>
    <row r="48" spans="1:2" ht="24" customHeight="1">
      <c r="A48" s="113" t="s">
        <v>533</v>
      </c>
      <c r="B48" s="114">
        <v>0</v>
      </c>
    </row>
    <row r="49" spans="1:2" ht="24" customHeight="1">
      <c r="A49" s="113" t="s">
        <v>89</v>
      </c>
      <c r="B49" s="114">
        <f>SUM(B50:B54)</f>
        <v>335</v>
      </c>
    </row>
    <row r="50" spans="1:2" ht="24" customHeight="1">
      <c r="A50" s="113" t="s">
        <v>534</v>
      </c>
      <c r="B50" s="114">
        <v>43</v>
      </c>
    </row>
    <row r="51" spans="1:2" ht="24" customHeight="1">
      <c r="A51" s="113" t="s">
        <v>90</v>
      </c>
      <c r="B51" s="114">
        <v>0</v>
      </c>
    </row>
    <row r="52" spans="1:2" ht="24" customHeight="1">
      <c r="A52" s="113" t="s">
        <v>535</v>
      </c>
      <c r="B52" s="114">
        <v>0</v>
      </c>
    </row>
    <row r="53" spans="1:2" ht="24" customHeight="1">
      <c r="A53" s="113" t="s">
        <v>536</v>
      </c>
      <c r="B53" s="114">
        <v>27</v>
      </c>
    </row>
    <row r="54" spans="1:2" ht="24" customHeight="1">
      <c r="A54" s="113" t="s">
        <v>537</v>
      </c>
      <c r="B54" s="114">
        <v>265</v>
      </c>
    </row>
    <row r="55" spans="1:2" ht="24" customHeight="1">
      <c r="A55" s="113" t="s">
        <v>538</v>
      </c>
      <c r="B55" s="114">
        <f>SUM(B56:B57)</f>
        <v>0</v>
      </c>
    </row>
    <row r="56" spans="1:2" ht="24" customHeight="1">
      <c r="A56" s="113" t="s">
        <v>539</v>
      </c>
      <c r="B56" s="114">
        <v>0</v>
      </c>
    </row>
    <row r="57" spans="1:2" ht="24" customHeight="1">
      <c r="A57" s="113" t="s">
        <v>401</v>
      </c>
      <c r="B57" s="114">
        <v>0</v>
      </c>
    </row>
    <row r="58" spans="1:2" ht="24" customHeight="1">
      <c r="A58" s="113" t="s">
        <v>540</v>
      </c>
      <c r="B58" s="114">
        <f>SUM(B59:B62)</f>
        <v>0</v>
      </c>
    </row>
    <row r="59" spans="1:2" ht="24" customHeight="1">
      <c r="A59" s="113" t="s">
        <v>94</v>
      </c>
      <c r="B59" s="114">
        <v>0</v>
      </c>
    </row>
    <row r="60" spans="1:2" ht="24" customHeight="1">
      <c r="A60" s="113" t="s">
        <v>541</v>
      </c>
      <c r="B60" s="114">
        <v>0</v>
      </c>
    </row>
    <row r="61" spans="1:2" ht="24" customHeight="1">
      <c r="A61" s="113" t="s">
        <v>542</v>
      </c>
      <c r="B61" s="114">
        <v>0</v>
      </c>
    </row>
    <row r="62" spans="1:2" ht="24" customHeight="1">
      <c r="A62" s="113" t="s">
        <v>543</v>
      </c>
      <c r="B62" s="114">
        <v>0</v>
      </c>
    </row>
    <row r="63" spans="1:2" ht="24" customHeight="1">
      <c r="A63" s="113" t="s">
        <v>95</v>
      </c>
      <c r="B63" s="114">
        <f>SUM(B64:B67)</f>
        <v>922</v>
      </c>
    </row>
    <row r="64" spans="1:2" ht="24" customHeight="1">
      <c r="A64" s="113" t="s">
        <v>96</v>
      </c>
      <c r="B64" s="114">
        <v>0</v>
      </c>
    </row>
    <row r="65" spans="1:2" ht="24" customHeight="1">
      <c r="A65" s="113" t="s">
        <v>544</v>
      </c>
      <c r="B65" s="114">
        <v>0</v>
      </c>
    </row>
    <row r="66" spans="1:2" ht="24" customHeight="1">
      <c r="A66" s="113" t="s">
        <v>545</v>
      </c>
      <c r="B66" s="114">
        <v>0</v>
      </c>
    </row>
    <row r="67" spans="1:2" ht="24" customHeight="1">
      <c r="A67" s="113" t="s">
        <v>45</v>
      </c>
      <c r="B67" s="114">
        <v>922</v>
      </c>
    </row>
    <row r="68" spans="1:2" ht="24" customHeight="1">
      <c r="A68" s="115" t="s">
        <v>97</v>
      </c>
      <c r="B68" s="114">
        <v>101940</v>
      </c>
    </row>
  </sheetData>
  <sheetProtection/>
  <mergeCells count="2">
    <mergeCell ref="A1:B1"/>
    <mergeCell ref="A2:B2"/>
  </mergeCells>
  <printOptions horizontalCentered="1"/>
  <pageMargins left="0.71" right="0.71" top="0.55" bottom="0.51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73"/>
  <sheetViews>
    <sheetView showZeros="0" zoomScale="115" zoomScaleNormal="115" zoomScalePageLayoutView="0" workbookViewId="0" topLeftCell="A1">
      <selection activeCell="B4" sqref="B4"/>
    </sheetView>
  </sheetViews>
  <sheetFormatPr defaultColWidth="9.00390625" defaultRowHeight="14.25"/>
  <cols>
    <col min="1" max="1" width="51.125" style="106" customWidth="1"/>
    <col min="2" max="2" width="24.75390625" style="106" customWidth="1"/>
    <col min="3" max="16384" width="9.00390625" style="51" customWidth="1"/>
  </cols>
  <sheetData>
    <row r="1" spans="1:2" ht="44.25" customHeight="1">
      <c r="A1" s="216" t="s">
        <v>1680</v>
      </c>
      <c r="B1" s="217"/>
    </row>
    <row r="2" spans="1:2" ht="22.5" customHeight="1">
      <c r="A2" s="218" t="s">
        <v>98</v>
      </c>
      <c r="B2" s="218"/>
    </row>
    <row r="3" spans="1:2" ht="30.75" customHeight="1">
      <c r="A3" s="29" t="s">
        <v>99</v>
      </c>
      <c r="B3" s="107" t="s">
        <v>100</v>
      </c>
    </row>
    <row r="4" spans="1:2" ht="21.75" customHeight="1">
      <c r="A4" s="160" t="s">
        <v>50</v>
      </c>
      <c r="B4" s="162">
        <f>SUM(B5,B12,B53)</f>
        <v>215268</v>
      </c>
    </row>
    <row r="5" spans="1:2" ht="21.75" customHeight="1">
      <c r="A5" s="161" t="s">
        <v>52</v>
      </c>
      <c r="B5" s="162">
        <f>SUM(B6:B11)</f>
        <v>11483</v>
      </c>
    </row>
    <row r="6" spans="1:2" ht="21.75" customHeight="1">
      <c r="A6" s="161" t="s">
        <v>53</v>
      </c>
      <c r="B6" s="162">
        <v>3567</v>
      </c>
    </row>
    <row r="7" spans="1:2" ht="21.75" customHeight="1">
      <c r="A7" s="161" t="s">
        <v>54</v>
      </c>
      <c r="B7" s="162">
        <v>0</v>
      </c>
    </row>
    <row r="8" spans="1:2" ht="21.75" customHeight="1">
      <c r="A8" s="161" t="s">
        <v>55</v>
      </c>
      <c r="B8" s="162">
        <v>1770</v>
      </c>
    </row>
    <row r="9" spans="1:2" ht="21.75" customHeight="1">
      <c r="A9" s="161" t="s">
        <v>56</v>
      </c>
      <c r="B9" s="162">
        <v>1</v>
      </c>
    </row>
    <row r="10" spans="1:2" ht="21.75" customHeight="1">
      <c r="A10" s="161" t="s">
        <v>57</v>
      </c>
      <c r="B10" s="162">
        <v>6145</v>
      </c>
    </row>
    <row r="11" spans="1:2" ht="21.75" customHeight="1">
      <c r="A11" s="161" t="s">
        <v>428</v>
      </c>
      <c r="B11" s="162">
        <v>0</v>
      </c>
    </row>
    <row r="12" spans="1:2" ht="21.75" customHeight="1">
      <c r="A12" s="160" t="s">
        <v>59</v>
      </c>
      <c r="B12" s="162">
        <f>SUM(B13:B52)</f>
        <v>65054</v>
      </c>
    </row>
    <row r="13" spans="1:2" ht="21.75" customHeight="1">
      <c r="A13" s="161" t="s">
        <v>61</v>
      </c>
      <c r="B13" s="162">
        <v>0</v>
      </c>
    </row>
    <row r="14" spans="1:2" ht="21.75" customHeight="1">
      <c r="A14" s="161" t="s">
        <v>62</v>
      </c>
      <c r="B14" s="162">
        <v>1049</v>
      </c>
    </row>
    <row r="15" spans="1:2" ht="21.75" customHeight="1">
      <c r="A15" s="161" t="s">
        <v>63</v>
      </c>
      <c r="B15" s="162">
        <v>0</v>
      </c>
    </row>
    <row r="16" spans="1:2" ht="21.75" customHeight="1">
      <c r="A16" s="161" t="s">
        <v>64</v>
      </c>
      <c r="B16" s="162">
        <v>54732</v>
      </c>
    </row>
    <row r="17" spans="1:2" ht="21.75" customHeight="1">
      <c r="A17" s="161" t="s">
        <v>65</v>
      </c>
      <c r="B17" s="162">
        <v>0</v>
      </c>
    </row>
    <row r="18" spans="1:2" ht="21.75" customHeight="1">
      <c r="A18" s="161" t="s">
        <v>66</v>
      </c>
      <c r="B18" s="162">
        <v>0</v>
      </c>
    </row>
    <row r="19" spans="1:2" ht="21.75" customHeight="1">
      <c r="A19" s="161" t="s">
        <v>67</v>
      </c>
      <c r="B19" s="162">
        <v>0</v>
      </c>
    </row>
    <row r="20" spans="1:2" ht="21.75" customHeight="1">
      <c r="A20" s="161" t="s">
        <v>68</v>
      </c>
      <c r="B20" s="162">
        <v>0</v>
      </c>
    </row>
    <row r="21" spans="1:2" ht="21.75" customHeight="1">
      <c r="A21" s="161" t="s">
        <v>69</v>
      </c>
      <c r="B21" s="162">
        <v>0</v>
      </c>
    </row>
    <row r="22" spans="1:2" ht="21.75" customHeight="1">
      <c r="A22" s="161" t="s">
        <v>70</v>
      </c>
      <c r="B22" s="162">
        <v>0</v>
      </c>
    </row>
    <row r="23" spans="1:2" ht="21.75" customHeight="1">
      <c r="A23" s="161" t="s">
        <v>1629</v>
      </c>
      <c r="B23" s="162">
        <v>0</v>
      </c>
    </row>
    <row r="24" spans="1:2" ht="21.75" customHeight="1">
      <c r="A24" s="161" t="s">
        <v>71</v>
      </c>
      <c r="B24" s="162">
        <v>0</v>
      </c>
    </row>
    <row r="25" spans="1:2" ht="21.75" customHeight="1">
      <c r="A25" s="161" t="s">
        <v>72</v>
      </c>
      <c r="B25" s="162">
        <v>0</v>
      </c>
    </row>
    <row r="26" spans="1:2" ht="21.75" customHeight="1">
      <c r="A26" s="161" t="s">
        <v>73</v>
      </c>
      <c r="B26" s="162">
        <v>0</v>
      </c>
    </row>
    <row r="27" spans="1:2" ht="21.75" customHeight="1">
      <c r="A27" s="161" t="s">
        <v>74</v>
      </c>
      <c r="B27" s="162">
        <v>982</v>
      </c>
    </row>
    <row r="28" spans="1:2" ht="21.75" customHeight="1">
      <c r="A28" s="161" t="s">
        <v>75</v>
      </c>
      <c r="B28" s="162">
        <v>0</v>
      </c>
    </row>
    <row r="29" spans="1:2" ht="21.75" customHeight="1">
      <c r="A29" s="161" t="s">
        <v>76</v>
      </c>
      <c r="B29" s="162">
        <v>0</v>
      </c>
    </row>
    <row r="30" spans="1:2" ht="21.75" customHeight="1">
      <c r="A30" s="161" t="s">
        <v>1631</v>
      </c>
      <c r="B30" s="162">
        <v>0</v>
      </c>
    </row>
    <row r="31" spans="1:2" ht="21.75" customHeight="1">
      <c r="A31" s="161" t="s">
        <v>77</v>
      </c>
      <c r="B31" s="162">
        <v>0</v>
      </c>
    </row>
    <row r="32" spans="1:2" ht="21.75" customHeight="1">
      <c r="A32" s="161" t="s">
        <v>1633</v>
      </c>
      <c r="B32" s="162">
        <v>0</v>
      </c>
    </row>
    <row r="33" spans="1:2" ht="21.75" customHeight="1">
      <c r="A33" s="161" t="s">
        <v>1635</v>
      </c>
      <c r="B33" s="162">
        <v>0</v>
      </c>
    </row>
    <row r="34" spans="1:2" ht="21.75" customHeight="1">
      <c r="A34" s="161" t="s">
        <v>1637</v>
      </c>
      <c r="B34" s="162">
        <v>0</v>
      </c>
    </row>
    <row r="35" spans="1:2" ht="21.75" customHeight="1">
      <c r="A35" s="161" t="s">
        <v>1639</v>
      </c>
      <c r="B35" s="162">
        <v>0</v>
      </c>
    </row>
    <row r="36" spans="1:2" ht="21.75" customHeight="1">
      <c r="A36" s="161" t="s">
        <v>1641</v>
      </c>
      <c r="B36" s="162">
        <v>4212</v>
      </c>
    </row>
    <row r="37" spans="1:2" ht="21.75" customHeight="1">
      <c r="A37" s="161" t="s">
        <v>1643</v>
      </c>
      <c r="B37" s="162">
        <v>150</v>
      </c>
    </row>
    <row r="38" spans="1:2" ht="21.75" customHeight="1">
      <c r="A38" s="161" t="s">
        <v>1645</v>
      </c>
      <c r="B38" s="162">
        <v>20</v>
      </c>
    </row>
    <row r="39" spans="1:2" ht="21.75" customHeight="1">
      <c r="A39" s="161" t="s">
        <v>1647</v>
      </c>
      <c r="B39" s="162">
        <v>793</v>
      </c>
    </row>
    <row r="40" spans="1:2" ht="21.75" customHeight="1">
      <c r="A40" s="161" t="s">
        <v>1649</v>
      </c>
      <c r="B40" s="162">
        <v>1759</v>
      </c>
    </row>
    <row r="41" spans="1:2" ht="21.75" customHeight="1">
      <c r="A41" s="161" t="s">
        <v>1651</v>
      </c>
      <c r="B41" s="162">
        <v>0</v>
      </c>
    </row>
    <row r="42" spans="1:2" ht="21.75" customHeight="1">
      <c r="A42" s="161" t="s">
        <v>1653</v>
      </c>
      <c r="B42" s="162">
        <v>0</v>
      </c>
    </row>
    <row r="43" spans="1:2" ht="21.75" customHeight="1">
      <c r="A43" s="161" t="s">
        <v>1655</v>
      </c>
      <c r="B43" s="162">
        <v>63</v>
      </c>
    </row>
    <row r="44" spans="1:2" ht="21.75" customHeight="1">
      <c r="A44" s="161" t="s">
        <v>1657</v>
      </c>
      <c r="B44" s="162">
        <v>0</v>
      </c>
    </row>
    <row r="45" spans="1:2" ht="21.75" customHeight="1">
      <c r="A45" s="161" t="s">
        <v>1659</v>
      </c>
      <c r="B45" s="162">
        <v>0</v>
      </c>
    </row>
    <row r="46" spans="1:2" ht="21.75" customHeight="1">
      <c r="A46" s="161" t="s">
        <v>1661</v>
      </c>
      <c r="B46" s="162">
        <v>0</v>
      </c>
    </row>
    <row r="47" spans="1:2" ht="21.75" customHeight="1">
      <c r="A47" s="161" t="s">
        <v>1663</v>
      </c>
      <c r="B47" s="162">
        <v>0</v>
      </c>
    </row>
    <row r="48" spans="1:2" ht="21.75" customHeight="1">
      <c r="A48" s="161" t="s">
        <v>1665</v>
      </c>
      <c r="B48" s="162">
        <v>0</v>
      </c>
    </row>
    <row r="49" spans="1:2" ht="21.75" customHeight="1">
      <c r="A49" s="161" t="s">
        <v>1667</v>
      </c>
      <c r="B49" s="162">
        <v>1294</v>
      </c>
    </row>
    <row r="50" spans="1:2" ht="21.75" customHeight="1">
      <c r="A50" s="161" t="s">
        <v>1669</v>
      </c>
      <c r="B50" s="162">
        <v>0</v>
      </c>
    </row>
    <row r="51" spans="1:2" ht="21.75" customHeight="1">
      <c r="A51" s="161" t="s">
        <v>1671</v>
      </c>
      <c r="B51" s="162">
        <v>0</v>
      </c>
    </row>
    <row r="52" spans="1:2" ht="21.75" customHeight="1">
      <c r="A52" s="161" t="s">
        <v>78</v>
      </c>
      <c r="B52" s="162">
        <v>0</v>
      </c>
    </row>
    <row r="53" spans="1:2" ht="21.75" customHeight="1">
      <c r="A53" s="160" t="s">
        <v>79</v>
      </c>
      <c r="B53" s="162">
        <f>SUM(B54:B73)</f>
        <v>138731</v>
      </c>
    </row>
    <row r="54" spans="1:2" ht="21.75" customHeight="1">
      <c r="A54" s="161" t="s">
        <v>101</v>
      </c>
      <c r="B54" s="162">
        <v>1126</v>
      </c>
    </row>
    <row r="55" spans="1:2" ht="21.75" customHeight="1">
      <c r="A55" s="161" t="s">
        <v>102</v>
      </c>
      <c r="B55" s="162">
        <v>0</v>
      </c>
    </row>
    <row r="56" spans="1:2" ht="21.75" customHeight="1">
      <c r="A56" s="161" t="s">
        <v>103</v>
      </c>
      <c r="B56" s="162">
        <v>0</v>
      </c>
    </row>
    <row r="57" spans="1:2" ht="21.75" customHeight="1">
      <c r="A57" s="161" t="s">
        <v>104</v>
      </c>
      <c r="B57" s="162">
        <v>1</v>
      </c>
    </row>
    <row r="58" spans="1:2" ht="21.75" customHeight="1">
      <c r="A58" s="161" t="s">
        <v>105</v>
      </c>
      <c r="B58" s="162">
        <v>4666</v>
      </c>
    </row>
    <row r="59" spans="1:2" ht="21.75" customHeight="1">
      <c r="A59" s="161" t="s">
        <v>106</v>
      </c>
      <c r="B59" s="162">
        <v>96024</v>
      </c>
    </row>
    <row r="60" spans="1:2" ht="21.75" customHeight="1">
      <c r="A60" s="161" t="s">
        <v>1673</v>
      </c>
      <c r="B60" s="162">
        <v>2195</v>
      </c>
    </row>
    <row r="61" spans="1:2" ht="21.75" customHeight="1">
      <c r="A61" s="161" t="s">
        <v>107</v>
      </c>
      <c r="B61" s="162">
        <v>1354</v>
      </c>
    </row>
    <row r="62" spans="1:2" ht="21.75" customHeight="1">
      <c r="A62" s="161" t="s">
        <v>1674</v>
      </c>
      <c r="B62" s="162">
        <v>742</v>
      </c>
    </row>
    <row r="63" spans="1:2" ht="21.75" customHeight="1">
      <c r="A63" s="161" t="s">
        <v>108</v>
      </c>
      <c r="B63" s="162">
        <v>836</v>
      </c>
    </row>
    <row r="64" spans="1:2" ht="21.75" customHeight="1">
      <c r="A64" s="161" t="s">
        <v>109</v>
      </c>
      <c r="B64" s="162">
        <v>1903</v>
      </c>
    </row>
    <row r="65" spans="1:2" ht="21.75" customHeight="1">
      <c r="A65" s="161" t="s">
        <v>110</v>
      </c>
      <c r="B65" s="162">
        <v>1154</v>
      </c>
    </row>
    <row r="66" spans="1:2" ht="21.75" customHeight="1">
      <c r="A66" s="161" t="s">
        <v>111</v>
      </c>
      <c r="B66" s="162">
        <v>0</v>
      </c>
    </row>
    <row r="67" spans="1:2" ht="21.75" customHeight="1">
      <c r="A67" s="161" t="s">
        <v>112</v>
      </c>
      <c r="B67" s="162">
        <v>23712</v>
      </c>
    </row>
    <row r="68" spans="1:2" ht="21.75" customHeight="1">
      <c r="A68" s="161" t="s">
        <v>113</v>
      </c>
      <c r="B68" s="162">
        <v>5018</v>
      </c>
    </row>
    <row r="69" spans="1:2" ht="21.75" customHeight="1">
      <c r="A69" s="161" t="s">
        <v>114</v>
      </c>
      <c r="B69" s="162">
        <v>0</v>
      </c>
    </row>
    <row r="70" spans="1:2" ht="21.75" customHeight="1">
      <c r="A70" s="161" t="s">
        <v>1675</v>
      </c>
      <c r="B70" s="162">
        <v>0</v>
      </c>
    </row>
    <row r="71" spans="1:2" ht="21.75" customHeight="1">
      <c r="A71" s="161" t="s">
        <v>115</v>
      </c>
      <c r="B71" s="162">
        <v>0</v>
      </c>
    </row>
    <row r="72" spans="1:2" ht="21.75" customHeight="1">
      <c r="A72" s="161" t="s">
        <v>116</v>
      </c>
      <c r="B72" s="162">
        <v>0</v>
      </c>
    </row>
    <row r="73" spans="1:2" ht="21.75" customHeight="1">
      <c r="A73" s="161" t="s">
        <v>117</v>
      </c>
      <c r="B73" s="162">
        <v>0</v>
      </c>
    </row>
  </sheetData>
  <sheetProtection/>
  <mergeCells count="2">
    <mergeCell ref="A1:B1"/>
    <mergeCell ref="A2:B2"/>
  </mergeCells>
  <printOptions horizontalCentered="1"/>
  <pageMargins left="0.59" right="0.59" top="0.98" bottom="0.75" header="0.31" footer="0.3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E14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31.50390625" style="69" customWidth="1"/>
    <col min="2" max="3" width="13.625" style="69" customWidth="1"/>
    <col min="4" max="4" width="11.875" style="69" customWidth="1"/>
    <col min="5" max="5" width="14.375" style="69" customWidth="1"/>
    <col min="6" max="16384" width="9.00390625" style="69" customWidth="1"/>
  </cols>
  <sheetData>
    <row r="1" spans="1:5" ht="50.25" customHeight="1">
      <c r="A1" s="204" t="s">
        <v>1681</v>
      </c>
      <c r="B1" s="205"/>
      <c r="C1" s="205"/>
      <c r="D1" s="205"/>
      <c r="E1" s="205"/>
    </row>
    <row r="2" spans="1:5" ht="18" customHeight="1">
      <c r="A2" s="219" t="s">
        <v>0</v>
      </c>
      <c r="B2" s="219"/>
      <c r="C2" s="219"/>
      <c r="D2" s="219"/>
      <c r="E2" s="219"/>
    </row>
    <row r="3" spans="1:5" ht="33.75" customHeight="1">
      <c r="A3" s="91" t="s">
        <v>1</v>
      </c>
      <c r="B3" s="91" t="s">
        <v>2</v>
      </c>
      <c r="C3" s="91" t="s">
        <v>3</v>
      </c>
      <c r="D3" s="99" t="s">
        <v>4</v>
      </c>
      <c r="E3" s="78" t="s">
        <v>6</v>
      </c>
    </row>
    <row r="4" spans="1:5" ht="21.75" customHeight="1">
      <c r="A4" s="100" t="s">
        <v>118</v>
      </c>
      <c r="B4" s="101">
        <v>37</v>
      </c>
      <c r="C4" s="102">
        <v>28</v>
      </c>
      <c r="D4" s="102">
        <v>28</v>
      </c>
      <c r="E4" s="156">
        <v>100</v>
      </c>
    </row>
    <row r="5" spans="1:5" ht="21.75" customHeight="1">
      <c r="A5" s="100" t="s">
        <v>119</v>
      </c>
      <c r="B5" s="101">
        <v>74</v>
      </c>
      <c r="C5" s="102">
        <v>28</v>
      </c>
      <c r="D5" s="102">
        <v>28</v>
      </c>
      <c r="E5" s="156">
        <v>-37.84</v>
      </c>
    </row>
    <row r="6" spans="1:5" ht="21.75" customHeight="1">
      <c r="A6" s="100" t="s">
        <v>120</v>
      </c>
      <c r="B6" s="103">
        <v>506</v>
      </c>
      <c r="C6" s="103">
        <v>431</v>
      </c>
      <c r="D6" s="103">
        <v>431</v>
      </c>
      <c r="E6" s="156">
        <v>-6.51</v>
      </c>
    </row>
    <row r="7" spans="1:5" ht="21.75" customHeight="1">
      <c r="A7" s="100" t="s">
        <v>121</v>
      </c>
      <c r="B7" s="101">
        <v>425</v>
      </c>
      <c r="C7" s="102">
        <v>350</v>
      </c>
      <c r="D7" s="102">
        <v>350</v>
      </c>
      <c r="E7" s="156">
        <v>-8.85</v>
      </c>
    </row>
    <row r="8" spans="1:5" ht="21.75" customHeight="1">
      <c r="A8" s="100" t="s">
        <v>122</v>
      </c>
      <c r="B8" s="101">
        <v>81</v>
      </c>
      <c r="C8" s="102">
        <v>81</v>
      </c>
      <c r="D8" s="102">
        <v>81</v>
      </c>
      <c r="E8" s="156">
        <v>5.19</v>
      </c>
    </row>
    <row r="9" spans="1:5" ht="21.75" customHeight="1">
      <c r="A9" s="100"/>
      <c r="B9" s="104"/>
      <c r="C9" s="104"/>
      <c r="D9" s="104"/>
      <c r="E9" s="156"/>
    </row>
    <row r="10" spans="1:5" ht="21.75" customHeight="1">
      <c r="A10" s="91" t="s">
        <v>123</v>
      </c>
      <c r="B10" s="105">
        <f>B4+B5+B6</f>
        <v>617</v>
      </c>
      <c r="C10" s="105">
        <f>C4+C5+C6</f>
        <v>487</v>
      </c>
      <c r="D10" s="105">
        <f>D4+D5+D6</f>
        <v>487</v>
      </c>
      <c r="E10" s="157">
        <v>-6.17</v>
      </c>
    </row>
    <row r="11" spans="1:5" ht="14.25">
      <c r="A11" s="70"/>
      <c r="B11" s="70"/>
      <c r="C11" s="70"/>
      <c r="D11" s="70"/>
      <c r="E11" s="70"/>
    </row>
    <row r="12" spans="1:5" ht="14.25">
      <c r="A12" s="70"/>
      <c r="B12" s="70"/>
      <c r="C12" s="70"/>
      <c r="D12" s="70"/>
      <c r="E12" s="70"/>
    </row>
    <row r="13" spans="1:5" ht="14.25">
      <c r="A13" s="70"/>
      <c r="B13" s="70"/>
      <c r="C13" s="70"/>
      <c r="D13" s="70"/>
      <c r="E13" s="70"/>
    </row>
    <row r="14" spans="1:5" ht="14.25">
      <c r="A14" s="70"/>
      <c r="B14" s="70"/>
      <c r="C14" s="70"/>
      <c r="D14" s="70"/>
      <c r="E14" s="70"/>
    </row>
  </sheetData>
  <sheetProtection/>
  <mergeCells count="2">
    <mergeCell ref="A1:E1"/>
    <mergeCell ref="A2:E2"/>
  </mergeCells>
  <printOptions horizontalCentered="1"/>
  <pageMargins left="0.75" right="0.75" top="0.98" bottom="0.79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C8"/>
  <sheetViews>
    <sheetView zoomScalePageLayoutView="0" workbookViewId="0" topLeftCell="A1">
      <selection activeCell="E8" sqref="E8"/>
    </sheetView>
  </sheetViews>
  <sheetFormatPr defaultColWidth="13.375" defaultRowHeight="32.25" customHeight="1"/>
  <cols>
    <col min="1" max="1" width="43.125" style="95" customWidth="1"/>
    <col min="2" max="2" width="22.875" style="95" customWidth="1"/>
    <col min="3" max="3" width="22.75390625" style="95" customWidth="1"/>
    <col min="4" max="252" width="13.375" style="96" customWidth="1"/>
  </cols>
  <sheetData>
    <row r="1" spans="1:3" s="93" customFormat="1" ht="58.5" customHeight="1">
      <c r="A1" s="216" t="s">
        <v>1682</v>
      </c>
      <c r="B1" s="217"/>
      <c r="C1" s="217"/>
    </row>
    <row r="2" spans="1:3" ht="32.25" customHeight="1">
      <c r="A2" s="220" t="s">
        <v>0</v>
      </c>
      <c r="B2" s="220"/>
      <c r="C2" s="220"/>
    </row>
    <row r="3" spans="1:3" s="94" customFormat="1" ht="32.25" customHeight="1">
      <c r="A3" s="97" t="s">
        <v>99</v>
      </c>
      <c r="B3" s="97" t="s">
        <v>124</v>
      </c>
      <c r="C3" s="97" t="s">
        <v>4</v>
      </c>
    </row>
    <row r="4" spans="1:3" s="94" customFormat="1" ht="32.25" customHeight="1">
      <c r="A4" s="199" t="s">
        <v>1683</v>
      </c>
      <c r="B4" s="9">
        <v>341941</v>
      </c>
      <c r="C4" s="98"/>
    </row>
    <row r="5" spans="1:3" s="95" customFormat="1" ht="32.25" customHeight="1">
      <c r="A5" s="199" t="s">
        <v>1684</v>
      </c>
      <c r="B5" s="98"/>
      <c r="C5" s="9">
        <v>284725</v>
      </c>
    </row>
    <row r="6" spans="1:3" s="95" customFormat="1" ht="32.25" customHeight="1">
      <c r="A6" s="199" t="s">
        <v>1685</v>
      </c>
      <c r="B6" s="98"/>
      <c r="C6" s="9">
        <v>7331</v>
      </c>
    </row>
    <row r="7" spans="1:3" s="95" customFormat="1" ht="32.25" customHeight="1">
      <c r="A7" s="199" t="s">
        <v>1686</v>
      </c>
      <c r="B7" s="98"/>
      <c r="C7" s="9">
        <v>7333</v>
      </c>
    </row>
    <row r="8" spans="1:3" s="95" customFormat="1" ht="32.25" customHeight="1">
      <c r="A8" s="199" t="s">
        <v>1687</v>
      </c>
      <c r="B8" s="98"/>
      <c r="C8" s="9">
        <v>284723</v>
      </c>
    </row>
    <row r="9" s="95" customFormat="1" ht="32.25" customHeight="1"/>
    <row r="10" s="95" customFormat="1" ht="32.25" customHeight="1"/>
  </sheetData>
  <sheetProtection/>
  <mergeCells count="2">
    <mergeCell ref="A1:C1"/>
    <mergeCell ref="A2:C2"/>
  </mergeCells>
  <printOptions horizontalCentered="1"/>
  <pageMargins left="0.55" right="0.55" top="0.98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您的单位名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程欣</dc:creator>
  <cp:keywords/>
  <dc:description/>
  <cp:lastModifiedBy>Lenovo</cp:lastModifiedBy>
  <cp:lastPrinted>2020-09-14T06:58:38Z</cp:lastPrinted>
  <dcterms:created xsi:type="dcterms:W3CDTF">2017-09-20T09:12:47Z</dcterms:created>
  <dcterms:modified xsi:type="dcterms:W3CDTF">2020-09-14T09:59:08Z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